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Зміни до рішення 2021\5.03.2021\"/>
    </mc:Choice>
  </mc:AlternateContent>
  <bookViews>
    <workbookView xWindow="480" yWindow="75" windowWidth="27795" windowHeight="13365"/>
  </bookViews>
  <sheets>
    <sheet name="дод-5" sheetId="1" r:id="rId1"/>
  </sheets>
  <definedNames>
    <definedName name="_xlnm.Print_Area" localSheetId="0">'дод-5'!$A$1:$I$129</definedName>
  </definedNames>
  <calcPr calcId="162913"/>
</workbook>
</file>

<file path=xl/calcChain.xml><?xml version="1.0" encoding="utf-8"?>
<calcChain xmlns="http://schemas.openxmlformats.org/spreadsheetml/2006/main">
  <c r="H128" i="1" l="1"/>
  <c r="H125" i="1"/>
  <c r="I127" i="1"/>
  <c r="I125" i="1"/>
  <c r="I126" i="1"/>
  <c r="H89" i="1"/>
  <c r="I101" i="1"/>
  <c r="I74" i="1" l="1"/>
  <c r="I72" i="1"/>
  <c r="I73" i="1"/>
  <c r="I102" i="1" l="1"/>
  <c r="I54" i="1" l="1"/>
  <c r="I55" i="1"/>
  <c r="I53" i="1"/>
  <c r="I96" i="1" l="1"/>
  <c r="I95" i="1"/>
  <c r="I94" i="1"/>
  <c r="I93" i="1"/>
  <c r="H19" i="1" l="1"/>
  <c r="I62" i="1" l="1"/>
  <c r="I63" i="1"/>
  <c r="I60" i="1"/>
  <c r="I52" i="1"/>
  <c r="I56" i="1"/>
  <c r="I57" i="1"/>
  <c r="I58" i="1"/>
  <c r="I59" i="1"/>
  <c r="I49" i="1"/>
  <c r="I50" i="1"/>
  <c r="I46" i="1"/>
  <c r="I47" i="1"/>
  <c r="I48" i="1"/>
  <c r="I44" i="1"/>
  <c r="I43" i="1"/>
  <c r="I42" i="1"/>
  <c r="I39" i="1"/>
  <c r="I40" i="1"/>
  <c r="I37" i="1"/>
  <c r="I36" i="1"/>
  <c r="I35" i="1"/>
  <c r="I26" i="1"/>
  <c r="I27" i="1"/>
  <c r="I28" i="1"/>
  <c r="I29" i="1"/>
  <c r="I30" i="1"/>
  <c r="I31" i="1"/>
  <c r="I32" i="1"/>
  <c r="I33" i="1"/>
  <c r="I34" i="1"/>
  <c r="I24" i="1"/>
  <c r="I22" i="1"/>
  <c r="I124" i="1" l="1"/>
  <c r="H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0" i="1"/>
  <c r="I99" i="1"/>
  <c r="I98" i="1"/>
  <c r="I97" i="1"/>
  <c r="I92" i="1"/>
  <c r="I91" i="1"/>
  <c r="I90" i="1"/>
  <c r="I89" i="1"/>
  <c r="I88" i="1"/>
  <c r="I87" i="1"/>
  <c r="I86" i="1"/>
  <c r="H85" i="1"/>
  <c r="I85" i="1" s="1"/>
  <c r="I84" i="1"/>
  <c r="I83" i="1"/>
  <c r="I82" i="1"/>
  <c r="I81" i="1"/>
  <c r="I80" i="1"/>
  <c r="I79" i="1"/>
  <c r="I78" i="1"/>
  <c r="I77" i="1"/>
  <c r="H76" i="1"/>
  <c r="I76" i="1" s="1"/>
  <c r="I75" i="1"/>
  <c r="I71" i="1"/>
  <c r="I70" i="1"/>
  <c r="I69" i="1"/>
  <c r="I68" i="1"/>
  <c r="I67" i="1"/>
  <c r="H66" i="1"/>
  <c r="I66" i="1" s="1"/>
  <c r="I65" i="1"/>
  <c r="I64" i="1"/>
  <c r="I61" i="1"/>
  <c r="I51" i="1"/>
  <c r="I45" i="1"/>
  <c r="I41" i="1"/>
  <c r="I38" i="1"/>
  <c r="I25" i="1"/>
  <c r="I23" i="1"/>
  <c r="I21" i="1"/>
  <c r="I20" i="1"/>
  <c r="I19" i="1"/>
  <c r="I18" i="1"/>
  <c r="I17" i="1"/>
  <c r="I16" i="1"/>
  <c r="H15" i="1"/>
  <c r="I15" i="1" s="1"/>
  <c r="E10" i="1"/>
  <c r="I128" i="1" l="1"/>
  <c r="I123" i="1"/>
</calcChain>
</file>

<file path=xl/sharedStrings.xml><?xml version="1.0" encoding="utf-8"?>
<sst xmlns="http://schemas.openxmlformats.org/spreadsheetml/2006/main" count="516" uniqueCount="185">
  <si>
    <t xml:space="preserve">до рішення  міської ради </t>
  </si>
  <si>
    <t xml:space="preserve">Розподіл коштів бюджету розвитку на здійснення заходів із будівництва,  реконструкції </t>
  </si>
  <si>
    <t>і реставрації об"єктів виробничої, комунікаційної та соціальної інфраструктури за об"єктами Тернопільської міської територіальної громади</t>
  </si>
  <si>
    <t>у 2021 році</t>
  </si>
  <si>
    <t>тис.грн.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</si>
  <si>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</si>
  <si>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</si>
  <si>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</si>
  <si>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</si>
  <si>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</si>
  <si>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</si>
  <si>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</si>
  <si>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Назва об"єкту відповідно до проектно-кошторисної документації</t>
  </si>
  <si>
    <t>Загальний обсяг фінансування будівництва (інших капітальних видатків)</t>
  </si>
  <si>
    <t xml:space="preserve"> </t>
  </si>
  <si>
    <t>КТКВ</t>
  </si>
  <si>
    <t>Назва  коду тимчасової класифікації видатків та кредитування місцевого бюджету</t>
  </si>
  <si>
    <t>0110000</t>
  </si>
  <si>
    <t xml:space="preserve">Міська рада 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</si>
  <si>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</si>
  <si>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</si>
  <si>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 предметів та обладнання довгострокового призначення</t>
  </si>
  <si>
    <t>0117130</t>
  </si>
  <si>
    <t>Здійснення  заходів із землеустрою</t>
  </si>
  <si>
    <t>Програма  земельних відносин Тернопільської міської територіальної громади     на 2019-2022 роки</t>
  </si>
  <si>
    <t>0117350</t>
  </si>
  <si>
    <t>Розроблення схем планування та забудови територій (містобудівної документації)</t>
  </si>
  <si>
    <t>Програма оновлення актуалізації містобудівної,топографо-геодезичної документації та впровадження геоінформаційної системи ведення  містобудівного кадастру на 2019-2021роки</t>
  </si>
  <si>
    <t>0610000</t>
  </si>
  <si>
    <t xml:space="preserve">Управління освіти і науки </t>
  </si>
  <si>
    <t>0611010</t>
  </si>
  <si>
    <t xml:space="preserve">Надання дошкільної освіти </t>
  </si>
  <si>
    <t xml:space="preserve">ТДНЗ №3 ТМР на придбання основних засобів </t>
  </si>
  <si>
    <t>ТДНЗ №3 ТМР на капітальний ремонт -благоустрій території</t>
  </si>
  <si>
    <t xml:space="preserve">ТДНЗ №5 ТМР на придбання основних засобів </t>
  </si>
  <si>
    <t xml:space="preserve">ТДНЗ №14 ТМР на придбання основних засобів </t>
  </si>
  <si>
    <t>ТДНЗ №37 ТМР на капітальний ремонт будівлі</t>
  </si>
  <si>
    <t>0611021</t>
  </si>
  <si>
    <t xml:space="preserve">Надання загальної середньої освіти закладами  загальної середньої  освіти </t>
  </si>
  <si>
    <t>Реконструкція спортивного майданчика Тернопільської спеціалізованої школи І-ІІІ ступенів №3 з поглибленим вивченням іноземних мов ТМР по вул. Грушевського,3 в м. Тернополі</t>
  </si>
  <si>
    <t>Тернопільській спеціалізованій школі І-ІІІ ст. №5 з поглибленим вивченням іноземних мов ТМР   на капітальний ремонт будівлі</t>
  </si>
  <si>
    <t xml:space="preserve">ТСШ І-ІІІст. №7 з поглибленим вивченням іноземних мов ТМР на капітальний ремонт  будівлі  </t>
  </si>
  <si>
    <t xml:space="preserve">Капітальний ремонт- облаштування території ЗОШ І-ІІІ ст. №16 ім. В. Левицького ТМР за адресою: вул. Винниченка,2 в м. Тернополі </t>
  </si>
  <si>
    <t>0611210</t>
  </si>
  <si>
    <t>Надання освіти за рахунок субвенції  з державного бюджету місцевим бюджетам на надання державної підтримки особам з особливими освітніми потребами</t>
  </si>
  <si>
    <t>Початкова школа №5 ТМР на придбання основних засобів) (вільні залишки)</t>
  </si>
  <si>
    <t>0611141</t>
  </si>
  <si>
    <t>Централізованій бухгалтерії дошкільних навчальних закладів управління освіти і науки на капітальний ремонт будівлі</t>
  </si>
  <si>
    <t>0710000</t>
  </si>
  <si>
    <t>Відділ   охорони здоров'я  та медичного забезпечення</t>
  </si>
  <si>
    <t>0712010</t>
  </si>
  <si>
    <t>Багатопрофільна стаціонарна медична допомога  населенню</t>
  </si>
  <si>
    <t>Капітальний ремонт частини приміщень 2 поверху корпусу А 1 онкогематологічного відділення комунального некомерційного  підприємства " Тернопілььска міська дитяча лікарня " по вул. Клінічна, 1А в м. Тернополі ( субвенція з обласного бюджету )</t>
  </si>
  <si>
    <t xml:space="preserve">Капітальний ремонт частини приміщень 2 поверху корпусу А 1 онкогематологічного відділення комунального некомерційного  підприємства " Тернопілььска міська дитяча лікарня " по вул. Клінічна, 1А в м. Тернополі </t>
  </si>
  <si>
    <t xml:space="preserve">Комунальному некомерційному підприємству "Тернопільська міська комунальна лікарня швидкої допомоги" на придбання  обладнання </t>
  </si>
  <si>
    <t>Комунальному некомерційному підприємству  "Міська комунальна лікарня №3" на завершення капітального ремонту відділення паліативної та хоспісної терапії  с. Малашівці Зборівського району Тернопільської області</t>
  </si>
  <si>
    <t>0712080</t>
  </si>
  <si>
    <t>Амбулаторно - поліклінічна допомога населенню, крім первинної медичної допомоги</t>
  </si>
  <si>
    <t>КНП " Тернопільскому міському лікувально-діагностичному центру " Тернопільської міської ради на придбання обладнання</t>
  </si>
  <si>
    <t>0717322</t>
  </si>
  <si>
    <t>Будівництво медичних установ та закладів</t>
  </si>
  <si>
    <t>Реконструкція з добудовою частини приміщень головного корпусу комунального некомунального підприємства Тернопільська комунальна лікарня  №2 під відделення невідкладної медичної допомоги за адресою :м.Тернопіль , вул.Р.Купчинського,14</t>
  </si>
  <si>
    <t>Управління розвитку спорту та фізичної культури</t>
  </si>
  <si>
    <t>Утримання та навчально-тренувальна робота дитячо-юнацьких спортивних шкіл</t>
  </si>
  <si>
    <t xml:space="preserve">КЗ «КДЮСШ з ігрових видів спорту» на придбання обладнання і предметів довгострокового користування </t>
  </si>
  <si>
    <t>КЗ «КДЮСШ з ігрових видів спорту» на капітальний ремонт фасаду спортивного комплексу (фізкультурно-оздоровчий комплекс) за адресою вул.Братів Бойчуків, 4а в м.Тернополі</t>
  </si>
  <si>
    <t>1115061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</si>
  <si>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</si>
  <si>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Капітальний ремонт- заміна покриття скейт парку на  відпочинковій  зоні Циганка м. Тернополя</t>
  </si>
  <si>
    <t xml:space="preserve">Будівництво споруд , установ та закладів фізичної культури і спорту </t>
  </si>
  <si>
    <t xml:space="preserve"> КП "Тернопільський міський стадіон"  на будівництво багатофункціонального Палацу спорту за адресою проспект Злуки, 3а в м. Тернопіль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</si>
  <si>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</si>
  <si>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Внески до статутного капіталу суб"єктів господарювання</t>
  </si>
  <si>
    <t xml:space="preserve">Забезпечення статутної діяльності  в обмін на корпоративні права  КП «Тернопільський міський стадіон» </t>
  </si>
  <si>
    <t>Капітальний ремонт бігових доріжок та секторів спортивного ядра стадіону КП «Тернопільський міський стадіон» на проспекті Степана Бандери, 15 у м.Тернопіль ( на умовах співфінансування)</t>
  </si>
  <si>
    <t>Проектування, реставрація та охорона пам'яток архітектури</t>
  </si>
  <si>
    <t xml:space="preserve">КЗ "ДЮСШ з греко-римської боротьби" на виготовлення  науково-проектної документації: «Реставрація фасадів з підсиленням фундаментів та зміцнення мурування стін будівлі Старого Замку 1540-1548 рр., пам'ятки архітектури національного значення (ох. № 634) за адресою: вул. Замкова, 12 в м. Тернополі» </t>
  </si>
  <si>
    <t xml:space="preserve">Управління культури і мистецтв </t>
  </si>
  <si>
    <t>Надання спеціальної освіти  мистецькими школами</t>
  </si>
  <si>
    <t>Капітальний ремонт опалювальної системи Тернопільської музичної школи №1</t>
  </si>
  <si>
    <t>Реставраційний ремонт опалювальної системи нежитлових приміщень пам"ятки архітектури місцевого значення охор.№2004М Тернопільської музичної школи №1 ім.В.Барвінського, за адресою м.Тернопіль, вул.Камінна,з</t>
  </si>
  <si>
    <t>Забезпечення діяльності бібліотек</t>
  </si>
  <si>
    <t>Капітальний ремонт покрівлі центральної дитячої бібліотеки ЦБС по вул.Миру,4а в м.Тернополі</t>
  </si>
  <si>
    <t>1210000</t>
  </si>
  <si>
    <t>Управління  житлово-комунального господарства, благоустрою  та екології</t>
  </si>
  <si>
    <t>1216030</t>
  </si>
  <si>
    <t>Організація благоустрою населених пунктів</t>
  </si>
  <si>
    <t>Капітальний ремонт  міжквартальних проїздів, згідно затвердженого титульного списку, погодженого з постійною депутатською комісією з питань житлово-комунального господарства, екології, надзвичайних ситуацій, енергозбереження та енергоефективності</t>
  </si>
  <si>
    <t>Капітальний ремонт фонтанів</t>
  </si>
  <si>
    <t xml:space="preserve">Капітальний ремонт затворів шлюзного моста Тернопільського водосховища в м. Тернополі </t>
  </si>
  <si>
    <t>Будівництво об"єктів житлово-комунального господарства</t>
  </si>
  <si>
    <t>Будівництво, реконструкція мереж водопостачання та водовідведення,каналізаційних колекторів дощової каналізації</t>
  </si>
  <si>
    <t>Реконструкція спортивного мультфункціонального майданчика</t>
  </si>
  <si>
    <t>1216011</t>
  </si>
  <si>
    <t>Експлуатація та технічне обслуговування житлового фонду</t>
  </si>
  <si>
    <t>Капітальний ремонт спортивного мультфункціонального майданчика</t>
  </si>
  <si>
    <t>1217462</t>
  </si>
  <si>
    <t>Утримання та розвиток автомобільних доріг та дорожньої інфраструктури за рахунок субвенції з державного бюджету</t>
  </si>
  <si>
    <t>Реконструкція шляхопроводу через залізничну колію на вул.Об"їззна в районі вул. Гайової в м. Тернополі (на умовах співфінансування)</t>
  </si>
  <si>
    <t>Внески  до статутного капіталу суб"єктів господарювання</t>
  </si>
  <si>
    <t>КП "Екоресурси" на поповнення статутного капіталу в обмін на корпоративні права</t>
  </si>
  <si>
    <t>Інша діяльність у сфері житлово-комунального господарства</t>
  </si>
  <si>
    <t>1216090</t>
  </si>
  <si>
    <t>Капітальний ремонт -вллаштування  мультифункціонального  майданчика  для домашніх тварин у парку "Топільче" (громадський бюджет "Добрі друзі")</t>
  </si>
  <si>
    <t>Комунальне підприємство" "Об"єднання парків культури і відпочинку м. Тернополя" -капітальний ремонт -вллаштування  мультифункціонального  майданчика  для домашніх тварин у парку "Топільче" (громадський бюджет "Добрі друзі")</t>
  </si>
  <si>
    <t xml:space="preserve">Комунальне підприємство" "Об"єднання парків культури і відпочинку м. Тернополя" -  виготовлення проектно-кошторисної документації по об`єкту: «Капітальний ремонт – покращення технічного та екологічного стану водосховища «Тернопільський став» в м. Тернополі» </t>
  </si>
  <si>
    <t>Комунальне підприємство" "Об"єднання парків культури і відпочинку м. Тернополя" - розробку матеріалів оцінки впливу на довкілля по об`єкту: «Капітальний ремонт – покращення технічного та екологічного стану водосховища «Тернопільський став» в м. Тернополі»</t>
  </si>
  <si>
    <t>Капітальний ремонт сходів зі сторони вул.Дружби в парку "Топільче" в м. Тернополі</t>
  </si>
  <si>
    <t>Комунальне підприємство" "Об"єднання парків культури і відпочинку м. Тернополя"- капітальний ремонт сходів зі сторони вул.Дружби в парку "Топільче" в м. Тернополі</t>
  </si>
  <si>
    <t>Придбавння техніки і обладнання  довгострокового  призначення</t>
  </si>
  <si>
    <t>Комунальне підприємство" "Об"єднання парків культури і відпочинку м. Тернополя" - придбання техніки і обладнання  довгострокового  призначення</t>
  </si>
  <si>
    <t>Придбання  зелених насаджень</t>
  </si>
  <si>
    <t>Комунальне підприємство" "Об"єднання парків культури і відпочинку м. Тернополя" -придбання  зелених насаджень</t>
  </si>
  <si>
    <t>Капітальний  ремонт освітлення пішохідної  доріжки від підвісного  моста до Надставної церкви в парку "Топільче" в м.Тернополі</t>
  </si>
  <si>
    <t>Комунальне підприємство" "Об"єднання парків культури і відпочинку м. Тернополя" - капітальний  ремонт освітлення пішохідної  доріжки від підвісного  моста до Надставної церкви в парку "Топільче" в м.Тернополі</t>
  </si>
  <si>
    <t>Капітальний ремонт - влаштування громадського  туалету в парку Здоров"я м.Тернополя</t>
  </si>
  <si>
    <t>Комунальне підприємство" "Об"єднання парків культури і відпочинку м. Тернополя" - капітальний ремонт - влаштування громадського  туалету в парку Здоров"я м.Тернополя</t>
  </si>
  <si>
    <t>Капітальний ремонт, розчистка від наносів та донних відкладів для покращення гідрологічного режиму та санітарного стану окремих прибережних ділянок ложа водосховища "Тернопільський став" в м.Тернополі</t>
  </si>
  <si>
    <t>Комунальне підприємство" "Об"єднання парків культури і відпочинку м. Тернополя" -капітальний ремонт, розчистка від наносів та донних відкладів для покращення гідрологічного режиму та санітарного стану окремих прибережних ділянок ложа водосховища "Тернопільський став" в м.Тернополі</t>
  </si>
  <si>
    <t>Капітальний ремонт  пішохідної доріжки (Алеї Здоров"я) від проспекту Ст.Бандери до проспекту Злуки вздовж вул.15 квітня у парку "Національного відродження" в м.Тернополі</t>
  </si>
  <si>
    <t>Комунальне підприємство" "Об"єднання парків культури і відпочинку м. Тернополя" - капітальний ремонт  пішохідної доріжки (Алеї Здоров"я) від проспекту Ст.Бандери до проспекту Злуки вздовж вул.15 квітня у парку "Національного відродження" в м.Тернополі</t>
  </si>
  <si>
    <t>3110000</t>
  </si>
  <si>
    <t xml:space="preserve">Управління обліку та контролю за використанням  комунального  майна </t>
  </si>
  <si>
    <t>3117693</t>
  </si>
  <si>
    <t>Інші заходи, пов'язані з економічною діяльністю</t>
  </si>
  <si>
    <t>ВСЬОГО</t>
  </si>
  <si>
    <t xml:space="preserve">Міський голова </t>
  </si>
  <si>
    <t>Сергій НАДАЛ</t>
  </si>
  <si>
    <t>ТДНЗ № 4 на придбання основних засобів</t>
  </si>
  <si>
    <t>ТДНЗ № 8на придбання основних засобів</t>
  </si>
  <si>
    <t>ТДНЗ № 15на придбання основних засобів</t>
  </si>
  <si>
    <t>ТДНЗ № 18 на придбання основних засобів</t>
  </si>
  <si>
    <t>ТДНЗ №21на придбання основних засобів</t>
  </si>
  <si>
    <t>ТДНЗ №22 на придбання основних засобів</t>
  </si>
  <si>
    <t>ТДНЗ №25 на придбання основних засобів</t>
  </si>
  <si>
    <t>ТДНЗ №29 на придбання основних засобів</t>
  </si>
  <si>
    <t>ТДНЗ №30 на придбання основних засобів</t>
  </si>
  <si>
    <t>ТДНЗ №36 на придбання основних засобів</t>
  </si>
  <si>
    <t>ТДНЗ № 37 на придбання основних засобів</t>
  </si>
  <si>
    <t>ТДНЗ № 38 на придбання основних засобів</t>
  </si>
  <si>
    <t xml:space="preserve">ТНВК "Загальноосвітній школі I-III ступенів-правововому ліцею №2" ТМР на придбання основних засобів (шкільний громадський бюджет) </t>
  </si>
  <si>
    <t xml:space="preserve">Тернопільській спеціалізованій школі І-ІІІ ступенів №3 з поглибленим вивченням іноземних мов ТМР на придбання основних засобів (шкільний громадський бюджет) </t>
  </si>
  <si>
    <t>ТЗОШ І-ІІІст. №4 ТМР напридбання основних засобів</t>
  </si>
  <si>
    <t xml:space="preserve">Тернопільській спеціалізованій школі І-ІІІ ступенів №5 з поглибленим вивченням іноземних мов ТМР  на придбання основних засобів (шкільний громадський бюджет) </t>
  </si>
  <si>
    <t xml:space="preserve">ТНВК " Школа-ліцей №6" ім. Н. Яремчука ТМР на придбання основних засобів (шкільний громадський бюджет) </t>
  </si>
  <si>
    <t xml:space="preserve">ТНВК " Школа-ліцей №6" ім. Н. Яремчука ТМР на придбання основних засобів </t>
  </si>
  <si>
    <t xml:space="preserve">ТСШ І-ІІІст. №7 з поглибленим вивченням іноземних мов ТМР на придбання основних засобів   (шкільний громадський бюджет) </t>
  </si>
  <si>
    <t xml:space="preserve">ТНВК "Загальноосвітня школа І-ІІІст. економічний ліцей№9 ім. І. Блажкевич"ТМР на придбання основних засобів  (шкільний громадський бюджет) </t>
  </si>
  <si>
    <t xml:space="preserve">ТНВК "Школа-колегіум Патріарха Й. Сліпого ТМР на придбання основних засобів  (шкільний громадський бюджет) </t>
  </si>
  <si>
    <t xml:space="preserve">ТЗОШ І-ІІІст. №13 ім. А. Юркевича ТМР на придбання основних засобів  (шкільний громадський бюджет) </t>
  </si>
  <si>
    <t xml:space="preserve">ТНВК "Загальноосвітня школа І-ІІІст. медичний ліцей №15 "ТМР  на придбання основних засобів (шкільний громадський бюджет) </t>
  </si>
  <si>
    <t xml:space="preserve">ТСШ І-ІІІст. №17 ім. В. Вихруща з поглибленим вивченням іноземних мов ТМР на придбання основних засобів  (шкільний громадський бюджет) </t>
  </si>
  <si>
    <t xml:space="preserve">ТЗОШ І-ІІІст. №22 ТМР на придбання основних засобів </t>
  </si>
  <si>
    <t xml:space="preserve">ТСШ І-ІІІст. №29 з поглибленим вивченням іноземних мов ТМР на придбання основних засобів  (шкільний громадський проєкт) </t>
  </si>
  <si>
    <t xml:space="preserve">Тернопільському технічному ліцею  на придбання основних засобів </t>
  </si>
  <si>
    <t>Надання загальної  середньої освіти закладами загальної середньої освіти</t>
  </si>
  <si>
    <t>Тернопільський початковій школі  №4 на придбання основних засобів</t>
  </si>
  <si>
    <t>Тернопільський початковій школі  №5 на придбання основних засобів</t>
  </si>
  <si>
    <t>Надання позашкільної освіти  закладами  позашкільної  освіти, заходи із  позашкільної  роботи з  дітьми</t>
  </si>
  <si>
    <t>КЗ  ТМР " Хорова школа Зоринка" ім. І. Доскоча" на придбання основних засобів</t>
  </si>
  <si>
    <t>0611130</t>
  </si>
  <si>
    <t>Методичне  забезпечення  діяльності  закладів  освіти</t>
  </si>
  <si>
    <t>Тернопільському комунальному методичному центру науково-освітніх інновацій та моніторингу на придбання основних засобів</t>
  </si>
  <si>
    <t>0611070</t>
  </si>
  <si>
    <t>Реставрація фасаду нежитлової будівлі по бульв. Т.Шевченка,3</t>
  </si>
  <si>
    <t xml:space="preserve"> Забезпечення діяльності інших закладів у сфері освіти </t>
  </si>
  <si>
    <t>Капітальний ремонт ділянки вул.Бічна від під"їздної  дороги  ( вул.Центральна) до кладовища  в с.Плесківці ТМТГ</t>
  </si>
  <si>
    <t>Капітальний ремонт вул. Відродження ( ділянка дороги від вул.Т.Шевченка до церкви введення Пресвятої Богородиці) в с. Іванківці ТМТГ</t>
  </si>
  <si>
    <t>Капітальний ремонт вул.  Нової в с. Курівці</t>
  </si>
  <si>
    <t xml:space="preserve">капітальний ремонт вуличного освітлення в с. Носівці та с. Городище </t>
  </si>
  <si>
    <t xml:space="preserve">Капітальний ремонт " Суспільна локація " иАудиторія -амфітеатр під відкритим небом" у ТСШ І-ІІІст. №17 ім. В. Вихруща з поглибленим вивченням іноземних мов ТМР </t>
  </si>
  <si>
    <t>ТЗОШ І-ІІІст. № 22 ТМР на капітальний ремонт системи опалення</t>
  </si>
  <si>
    <t>Тернопільському ліцею №21 спеціалізованій мистецькій школі ім.І.Герети ТМР на капітальний ремонт будівлі</t>
  </si>
  <si>
    <t>" КП МШРБП "  Міськшляхрембуд" на поповнення статутного капіталу в обмін на корпоративні права</t>
  </si>
  <si>
    <t>Реконструкція системи лікувального газопостачання корпусів  А,Б,В     КНП   " Тернопільська комунальна міська лікарня № 2 "  за адресою : м.Тернопіль,вул.Романа Купчинського,14</t>
  </si>
  <si>
    <t>«Реконструкція системи кисневого забезпечення КНП « Тернопільська комунальна міська лікарня №2» з встановленням газифікатора холодного , кріогенного (ГКХ), об’ємом 8 куб.м.»</t>
  </si>
  <si>
    <t xml:space="preserve">Комунальному некомерційному підприємству "Тернопільська комунальна міська лікарня № 2" виготовлення проектно - кошторисної документації та капітальний ремонт приміщень </t>
  </si>
  <si>
    <t xml:space="preserve">  КП " теплових мереж  Тернопільміськтеплокомуненерго" на поповнення статутного капіталу в обмін на корпоративні права</t>
  </si>
  <si>
    <t>3710000</t>
  </si>
  <si>
    <t xml:space="preserve">Фінансове управління </t>
  </si>
  <si>
    <t>3718880</t>
  </si>
  <si>
    <t>Виконання Автономною Республікою Крим чи територіальною громадою міста, об’єднаною територіальною громадою гарантійних зобов'язань за позичальників, що отримали кредити під місцеві гарантії</t>
  </si>
  <si>
    <t>Забезпечення гарантійних зобов'язань за позичальників, що отримали кредити під місцеві гарантії</t>
  </si>
  <si>
    <t xml:space="preserve">Виконання територіальною громадою міста гарантійних зобов"язань </t>
  </si>
  <si>
    <t>Додаток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</si>
</sst>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,##0.0"/>
    <numFmt numFmtId="166" formatCode="_-* #,##0.0\ _₽_-;\-* #,##0.0\ _₽_-;_-* &quot;-&quot;?\ _₽_-;_-@_-"/>
    <numFmt numFmtId="167" formatCode="#,##0_ ;\-#,##0\ "/>
    <numFmt numFmtId="168" formatCode="#,##0.00_ ;\-#,##0.00\ "/>
    <numFmt numFmtId="169" formatCode="#,##0.0\ _₽;\-#,##0.0\ _₽"/>
  </numFmts>
  <fonts count="28" x14ac:knownFonts="1">
    <font>
      <sz val="10"/>
      <name val="Times New Roman"/>
      <charset val="204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sz val="10"/>
      <name val="Courier New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  <font>
      <sz val="9"/>
      <name val="Times New Roman"/>
      <family val="1"/>
      <charset val="204"/>
    </font>
    <font>
      <sz val="11"/>
      <name val="Times New Roman Cyr"/>
      <charset val="204"/>
    </font>
    <font>
      <sz val="9"/>
      <name val="Times New Roman CYR"/>
      <charset val="204"/>
    </font>
    <font>
      <sz val="10"/>
      <name val="Times New Roman Cyr"/>
      <family val="1"/>
      <charset val="204"/>
    </font>
    <font>
      <sz val="9"/>
      <color indexed="8"/>
      <name val="Times New Roman"/>
      <family val="1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i/>
      <sz val="10"/>
      <name val="Times New Roman"/>
      <family val="1"/>
      <charset val="204"/>
    </font>
    <font>
      <i/>
      <sz val="1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vertical="top"/>
    </xf>
    <xf numFmtId="0" fontId="7" fillId="0" borderId="0"/>
    <xf numFmtId="0" fontId="17" fillId="0" borderId="0"/>
    <xf numFmtId="0" fontId="17" fillId="0" borderId="0"/>
    <xf numFmtId="0" fontId="18" fillId="0" borderId="0"/>
  </cellStyleXfs>
  <cellXfs count="115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right"/>
    </xf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2" applyFont="1"/>
    <xf numFmtId="0" fontId="5" fillId="0" borderId="0" xfId="2" applyFont="1"/>
    <xf numFmtId="0" fontId="1" fillId="0" borderId="0" xfId="2"/>
    <xf numFmtId="0" fontId="3" fillId="0" borderId="0" xfId="2" applyFont="1"/>
    <xf numFmtId="0" fontId="6" fillId="0" borderId="1" xfId="1" applyFont="1" applyBorder="1" applyAlignment="1">
      <alignment horizontal="center" vertical="top"/>
    </xf>
    <xf numFmtId="0" fontId="1" fillId="0" borderId="0" xfId="2" applyFont="1"/>
    <xf numFmtId="0" fontId="6" fillId="0" borderId="1" xfId="1" applyFont="1" applyBorder="1" applyAlignment="1">
      <alignment horizontal="center" vertical="top" wrapText="1" shrinkToFit="1"/>
    </xf>
    <xf numFmtId="164" fontId="1" fillId="0" borderId="0" xfId="2" applyNumberFormat="1"/>
    <xf numFmtId="49" fontId="6" fillId="0" borderId="1" xfId="4" applyNumberFormat="1" applyFont="1" applyBorder="1" applyAlignment="1">
      <alignment horizontal="center" vertical="center" wrapText="1" shrinkToFit="1"/>
    </xf>
    <xf numFmtId="0" fontId="6" fillId="0" borderId="1" xfId="4" applyFont="1" applyBorder="1" applyAlignment="1">
      <alignment horizontal="center" vertical="center" wrapText="1" shrinkToFit="1"/>
    </xf>
    <xf numFmtId="49" fontId="8" fillId="0" borderId="1" xfId="4" applyNumberFormat="1" applyFont="1" applyBorder="1" applyAlignment="1">
      <alignment horizontal="center" vertical="center" wrapText="1" shrinkToFit="1"/>
    </xf>
    <xf numFmtId="0" fontId="8" fillId="0" borderId="1" xfId="4" applyFont="1" applyBorder="1" applyAlignment="1" applyProtection="1">
      <alignment horizontal="center" vertical="center" wrapText="1" shrinkToFit="1"/>
      <protection locked="0"/>
    </xf>
    <xf numFmtId="0" fontId="8" fillId="0" borderId="1" xfId="2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 shrinkToFit="1"/>
    </xf>
    <xf numFmtId="0" fontId="8" fillId="0" borderId="1" xfId="4" applyNumberFormat="1" applyFont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 wrapText="1" shrinkToFit="1"/>
      <protection locked="0"/>
    </xf>
    <xf numFmtId="165" fontId="8" fillId="0" borderId="1" xfId="2" applyNumberFormat="1" applyFont="1" applyBorder="1" applyAlignment="1">
      <alignment horizontal="center" vertical="center"/>
    </xf>
    <xf numFmtId="4" fontId="8" fillId="0" borderId="1" xfId="2" applyNumberFormat="1" applyFont="1" applyBorder="1" applyAlignment="1">
      <alignment horizontal="center" vertical="center"/>
    </xf>
    <xf numFmtId="49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 applyProtection="1">
      <alignment horizontal="center" vertical="center" wrapText="1" shrinkToFit="1"/>
      <protection locked="0"/>
    </xf>
    <xf numFmtId="165" fontId="6" fillId="0" borderId="1" xfId="2" applyNumberFormat="1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165" fontId="8" fillId="0" borderId="1" xfId="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3" fontId="8" fillId="0" borderId="1" xfId="6" applyNumberFormat="1" applyFont="1" applyFill="1" applyBorder="1" applyAlignment="1">
      <alignment horizontal="center" vertical="center" wrapText="1"/>
    </xf>
    <xf numFmtId="167" fontId="8" fillId="0" borderId="1" xfId="6" applyNumberFormat="1" applyFont="1" applyBorder="1" applyAlignment="1">
      <alignment horizontal="center" vertical="center" wrapText="1"/>
    </xf>
    <xf numFmtId="49" fontId="6" fillId="0" borderId="1" xfId="4" applyNumberFormat="1" applyFont="1" applyBorder="1" applyAlignment="1">
      <alignment horizontal="center" vertical="center" wrapText="1"/>
    </xf>
    <xf numFmtId="3" fontId="6" fillId="0" borderId="1" xfId="6" applyNumberFormat="1" applyFont="1" applyBorder="1" applyAlignment="1">
      <alignment horizontal="center" vertical="center" wrapText="1"/>
    </xf>
    <xf numFmtId="3" fontId="6" fillId="0" borderId="1" xfId="4" applyNumberFormat="1" applyFont="1" applyBorder="1" applyAlignment="1" applyProtection="1">
      <alignment horizontal="center" vertical="center" wrapText="1" shrinkToFit="1"/>
      <protection locked="0"/>
    </xf>
    <xf numFmtId="49" fontId="8" fillId="0" borderId="1" xfId="4" applyNumberFormat="1" applyFont="1" applyBorder="1" applyAlignment="1">
      <alignment horizontal="center" vertical="center" wrapText="1"/>
    </xf>
    <xf numFmtId="4" fontId="8" fillId="0" borderId="1" xfId="6" applyNumberFormat="1" applyFont="1" applyBorder="1" applyAlignment="1">
      <alignment horizontal="center" vertical="center" wrapText="1"/>
    </xf>
    <xf numFmtId="0" fontId="8" fillId="0" borderId="1" xfId="6" applyFont="1" applyBorder="1" applyAlignment="1" applyProtection="1">
      <alignment horizontal="center" vertical="center" wrapText="1"/>
      <protection locked="0"/>
    </xf>
    <xf numFmtId="0" fontId="8" fillId="0" borderId="1" xfId="6" applyFont="1" applyBorder="1" applyAlignment="1" applyProtection="1">
      <alignment horizontal="center" vertical="center" wrapText="1" shrinkToFit="1"/>
      <protection locked="0"/>
    </xf>
    <xf numFmtId="0" fontId="8" fillId="0" borderId="1" xfId="7" applyFont="1" applyBorder="1" applyAlignment="1">
      <alignment horizontal="center" vertical="center" wrapText="1"/>
    </xf>
    <xf numFmtId="3" fontId="8" fillId="0" borderId="1" xfId="6" applyNumberFormat="1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4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4" fontId="8" fillId="0" borderId="1" xfId="4" applyNumberFormat="1" applyFont="1" applyBorder="1" applyAlignment="1">
      <alignment horizontal="center" vertical="center" wrapText="1" shrinkToFit="1"/>
    </xf>
    <xf numFmtId="0" fontId="8" fillId="0" borderId="1" xfId="4" applyFont="1" applyBorder="1" applyAlignment="1">
      <alignment horizontal="center" vertical="center"/>
    </xf>
    <xf numFmtId="168" fontId="8" fillId="0" borderId="1" xfId="0" applyNumberFormat="1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0" fontId="9" fillId="0" borderId="1" xfId="8" applyFont="1" applyBorder="1" applyAlignment="1" applyProtection="1">
      <alignment horizontal="center" vertical="center" wrapText="1"/>
      <protection locked="0"/>
    </xf>
    <xf numFmtId="168" fontId="8" fillId="0" borderId="1" xfId="8" applyNumberFormat="1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4" fontId="8" fillId="0" borderId="1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1" xfId="4" applyFont="1" applyBorder="1" applyAlignment="1">
      <alignment horizontal="center" vertical="center" wrapText="1"/>
    </xf>
    <xf numFmtId="4" fontId="6" fillId="0" borderId="1" xfId="6" applyNumberFormat="1" applyFont="1" applyBorder="1" applyAlignment="1">
      <alignment horizontal="center" vertical="center" wrapText="1"/>
    </xf>
    <xf numFmtId="49" fontId="8" fillId="0" borderId="1" xfId="4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64" fontId="8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10" applyFont="1" applyBorder="1" applyAlignment="1" applyProtection="1">
      <alignment horizontal="center" vertical="center" wrapText="1" shrinkToFit="1"/>
      <protection locked="0"/>
    </xf>
    <xf numFmtId="4" fontId="6" fillId="0" borderId="1" xfId="7" applyNumberFormat="1" applyFont="1" applyBorder="1" applyAlignment="1">
      <alignment horizontal="center" vertical="center" wrapText="1"/>
    </xf>
    <xf numFmtId="0" fontId="12" fillId="0" borderId="0" xfId="2" applyFont="1"/>
    <xf numFmtId="0" fontId="13" fillId="0" borderId="0" xfId="2" applyFont="1" applyBorder="1" applyAlignment="1">
      <alignment horizontal="center" vertical="center" wrapText="1"/>
    </xf>
    <xf numFmtId="0" fontId="3" fillId="0" borderId="0" xfId="2" applyFont="1" applyBorder="1" applyAlignment="1"/>
    <xf numFmtId="0" fontId="12" fillId="0" borderId="0" xfId="2" applyFont="1" applyBorder="1" applyAlignment="1"/>
    <xf numFmtId="0" fontId="1" fillId="0" borderId="0" xfId="2" applyBorder="1"/>
    <xf numFmtId="0" fontId="6" fillId="0" borderId="1" xfId="1" applyFont="1" applyBorder="1" applyAlignment="1">
      <alignment vertical="top" wrapText="1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 shrinkToFit="1"/>
    </xf>
    <xf numFmtId="4" fontId="6" fillId="0" borderId="1" xfId="2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 wrapText="1" shrinkToFit="1"/>
    </xf>
    <xf numFmtId="3" fontId="6" fillId="0" borderId="1" xfId="2" applyNumberFormat="1" applyFont="1" applyBorder="1" applyAlignment="1">
      <alignment horizontal="center" vertical="center"/>
    </xf>
    <xf numFmtId="3" fontId="8" fillId="0" borderId="1" xfId="7" applyNumberFormat="1" applyFont="1" applyBorder="1" applyAlignment="1">
      <alignment horizontal="center" vertical="center" wrapText="1"/>
    </xf>
    <xf numFmtId="3" fontId="8" fillId="0" borderId="1" xfId="2" applyNumberFormat="1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 wrapText="1"/>
    </xf>
    <xf numFmtId="0" fontId="10" fillId="0" borderId="1" xfId="9" applyFont="1" applyBorder="1" applyAlignment="1" applyProtection="1">
      <alignment horizontal="center" vertical="center" wrapText="1"/>
    </xf>
    <xf numFmtId="3" fontId="13" fillId="0" borderId="2" xfId="2" applyNumberFormat="1" applyFont="1" applyBorder="1" applyAlignment="1">
      <alignment horizontal="center" vertical="center"/>
    </xf>
    <xf numFmtId="0" fontId="19" fillId="0" borderId="1" xfId="5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9" fontId="8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 shrinkToFit="1"/>
      <protection locked="0"/>
    </xf>
    <xf numFmtId="169" fontId="3" fillId="0" borderId="1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9" fillId="0" borderId="1" xfId="5" applyFont="1" applyBorder="1" applyAlignment="1">
      <alignment horizontal="center" vertical="center" wrapText="1"/>
    </xf>
    <xf numFmtId="49" fontId="19" fillId="0" borderId="1" xfId="5" applyNumberFormat="1" applyFont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 shrinkToFit="1"/>
      <protection locked="0"/>
    </xf>
    <xf numFmtId="165" fontId="6" fillId="0" borderId="1" xfId="2" applyNumberFormat="1" applyFont="1" applyBorder="1" applyAlignment="1">
      <alignment horizontal="center" vertical="center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8" fillId="0" borderId="3" xfId="1" applyFont="1" applyBorder="1" applyAlignment="1">
      <alignment horizontal="center" vertical="top" wrapText="1" shrinkToFit="1"/>
    </xf>
    <xf numFmtId="0" fontId="6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 shrinkToFit="1"/>
    </xf>
    <xf numFmtId="0" fontId="4" fillId="0" borderId="0" xfId="1" applyFont="1" applyAlignment="1">
      <alignment horizontal="center"/>
    </xf>
    <xf numFmtId="0" fontId="6" fillId="0" borderId="1" xfId="3" applyFont="1" applyBorder="1" applyAlignment="1">
      <alignment horizontal="center" vertical="top" wrapText="1" shrinkToFit="1"/>
    </xf>
    <xf numFmtId="0" fontId="6" fillId="0" borderId="1" xfId="1" applyFont="1" applyBorder="1" applyAlignment="1">
      <alignment horizontal="center" vertical="top"/>
    </xf>
    <xf numFmtId="49" fontId="24" fillId="0" borderId="1" xfId="4" applyNumberFormat="1" applyFont="1" applyBorder="1" applyAlignment="1">
      <alignment horizontal="center" vertical="center" wrapText="1"/>
    </xf>
    <xf numFmtId="0" fontId="24" fillId="0" borderId="1" xfId="4" applyFont="1" applyBorder="1" applyAlignment="1" applyProtection="1">
      <alignment horizontal="center" vertical="center" wrapText="1" shrinkToFit="1"/>
      <protection locked="0"/>
    </xf>
    <xf numFmtId="49" fontId="25" fillId="0" borderId="1" xfId="4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5" fillId="0" borderId="1" xfId="4" applyFont="1" applyBorder="1" applyAlignment="1" applyProtection="1">
      <alignment horizontal="center" vertical="center" wrapText="1" shrinkToFit="1"/>
      <protection locked="0"/>
    </xf>
    <xf numFmtId="0" fontId="27" fillId="0" borderId="1" xfId="4" applyFont="1" applyBorder="1" applyAlignment="1" applyProtection="1">
      <alignment horizontal="center" vertical="center" wrapText="1"/>
      <protection locked="0"/>
    </xf>
    <xf numFmtId="0" fontId="26" fillId="0" borderId="1" xfId="2" applyFont="1" applyBorder="1" applyAlignment="1">
      <alignment horizontal="center" vertical="center" wrapText="1"/>
    </xf>
    <xf numFmtId="3" fontId="26" fillId="0" borderId="1" xfId="2" applyNumberFormat="1" applyFont="1" applyBorder="1" applyAlignment="1">
      <alignment horizontal="center" vertical="center" wrapText="1"/>
    </xf>
  </cellXfs>
  <cellStyles count="37">
    <cellStyle name="Normal_meresha_07" xfId="11"/>
    <cellStyle name="Гиперссылка" xfId="9" builtinId="8"/>
    <cellStyle name="Гиперссылка 2" xfId="12"/>
    <cellStyle name="Звичайний 10" xfId="13"/>
    <cellStyle name="Звичайний 11" xfId="14"/>
    <cellStyle name="Звичайний 12" xfId="15"/>
    <cellStyle name="Звичайний 13" xfId="16"/>
    <cellStyle name="Звичайний 14" xfId="17"/>
    <cellStyle name="Звичайний 15" xfId="18"/>
    <cellStyle name="Звичайний 16" xfId="19"/>
    <cellStyle name="Звичайний 17" xfId="20"/>
    <cellStyle name="Звичайний 18" xfId="21"/>
    <cellStyle name="Звичайний 19" xfId="22"/>
    <cellStyle name="Звичайний 2" xfId="23"/>
    <cellStyle name="Звичайний 20" xfId="24"/>
    <cellStyle name="Звичайний 3" xfId="25"/>
    <cellStyle name="Звичайний 4" xfId="26"/>
    <cellStyle name="Звичайний 5" xfId="27"/>
    <cellStyle name="Звичайний 6" xfId="28"/>
    <cellStyle name="Звичайний 7" xfId="29"/>
    <cellStyle name="Звичайний 8" xfId="30"/>
    <cellStyle name="Звичайний 9" xfId="31"/>
    <cellStyle name="Звичайний_Додаток _ 3 зм_ни 4575" xfId="32"/>
    <cellStyle name="Обычный" xfId="0" builtinId="0"/>
    <cellStyle name="Обычный 2" xfId="10"/>
    <cellStyle name="Обычный 2 2" xfId="5"/>
    <cellStyle name="Обычный 25" xfId="33"/>
    <cellStyle name="Обычный 3" xfId="4"/>
    <cellStyle name="Обычный 4" xfId="34"/>
    <cellStyle name="Обычный 4 2" xfId="35"/>
    <cellStyle name="Обычный 4 3" xfId="8"/>
    <cellStyle name="Обычный 5" xfId="6"/>
    <cellStyle name="Обычный_Додаток №5 2007рік" xfId="2"/>
    <cellStyle name="Обычный_Додаток №5 2007рік 10" xfId="7"/>
    <cellStyle name="Обычный_Перелiк(змiни)" xfId="1"/>
    <cellStyle name="Обычный_Перелiк(змiни) 2" xfId="3"/>
    <cellStyle name="Стиль 1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search/%D0%B2%D1%83%D0%BB.+%D0%97%D0%B0%D0%BC%D0%BA%D0%BE%D0%B2%D0%B0,+12?entry=gmail&amp;source=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tabSelected="1" showWhiteSpace="0" view="pageBreakPreview" topLeftCell="A16" zoomScaleNormal="100" zoomScaleSheetLayoutView="100" workbookViewId="0">
      <selection activeCell="D18" sqref="D18"/>
    </sheetView>
  </sheetViews>
  <sheetFormatPr defaultRowHeight="12.75" x14ac:dyDescent="0.2"/>
  <cols>
    <col min="1" max="1" width="12" style="10" customWidth="1"/>
    <col min="2" max="2" width="28.6640625" style="10" customWidth="1"/>
    <col min="3" max="3" width="30" style="10" customWidth="1"/>
    <col min="4" max="4" width="20.1640625" style="10" customWidth="1"/>
    <col min="5" max="5" width="12.5" style="10" customWidth="1"/>
    <col min="6" max="6" width="25.5" style="10" customWidth="1"/>
    <col min="7" max="7" width="28.33203125" style="10" customWidth="1"/>
    <col min="8" max="8" width="21.83203125" style="10" customWidth="1"/>
    <col min="9" max="9" width="19.83203125" style="10" customWidth="1"/>
    <col min="10" max="11" width="9.33203125" style="10"/>
    <col min="12" max="12" width="9.6640625" style="10" customWidth="1"/>
    <col min="13" max="16384" width="9.33203125" style="10"/>
  </cols>
  <sheetData>
    <row r="1" spans="1:15" s="4" customFormat="1" ht="19.5" customHeight="1" x14ac:dyDescent="0.25">
      <c r="A1" s="1"/>
      <c r="B1" s="1"/>
      <c r="C1" s="1"/>
      <c r="D1" s="1"/>
      <c r="E1" s="1"/>
      <c r="F1" s="1"/>
      <c r="G1" s="2"/>
      <c r="I1" s="3" t="s">
        <v>184</v>
      </c>
    </row>
    <row r="2" spans="1:15" s="4" customFormat="1" ht="15" x14ac:dyDescent="0.25">
      <c r="A2" s="1"/>
      <c r="B2" s="1"/>
      <c r="C2" s="1"/>
      <c r="D2" s="1"/>
      <c r="E2" s="1"/>
      <c r="F2" s="1"/>
      <c r="G2" s="2"/>
      <c r="I2" s="3" t="s">
        <v>0</v>
      </c>
    </row>
    <row r="3" spans="1:15" s="4" customFormat="1" ht="15" x14ac:dyDescent="0.25">
      <c r="A3" s="1"/>
      <c r="B3" s="1"/>
      <c r="C3" s="1"/>
      <c r="D3" s="1"/>
      <c r="E3" s="1"/>
      <c r="F3" s="1"/>
      <c r="G3" s="2"/>
      <c r="H3" s="3"/>
      <c r="I3" s="1"/>
    </row>
    <row r="4" spans="1:15" s="4" customFormat="1" ht="14.25" hidden="1" x14ac:dyDescent="0.2">
      <c r="A4" s="1"/>
      <c r="B4" s="1"/>
      <c r="C4" s="1"/>
      <c r="D4" s="1"/>
      <c r="E4" s="1"/>
      <c r="F4" s="1"/>
      <c r="G4" s="1"/>
      <c r="H4" s="5"/>
      <c r="I4" s="1"/>
    </row>
    <row r="5" spans="1:15" s="4" customFormat="1" ht="14.25" x14ac:dyDescent="0.2">
      <c r="A5" s="104" t="s">
        <v>1</v>
      </c>
      <c r="B5" s="104"/>
      <c r="C5" s="104"/>
      <c r="D5" s="104"/>
      <c r="E5" s="104"/>
      <c r="F5" s="104"/>
      <c r="G5" s="104"/>
      <c r="H5" s="104"/>
      <c r="I5" s="1"/>
    </row>
    <row r="6" spans="1:15" s="4" customFormat="1" ht="14.25" hidden="1" x14ac:dyDescent="0.2">
      <c r="A6" s="6"/>
      <c r="B6" s="6"/>
      <c r="C6" s="6"/>
      <c r="D6" s="6"/>
      <c r="E6" s="6"/>
      <c r="F6" s="6"/>
      <c r="G6" s="6"/>
      <c r="H6" s="6"/>
      <c r="I6" s="1"/>
    </row>
    <row r="7" spans="1:15" s="4" customFormat="1" ht="14.25" x14ac:dyDescent="0.2">
      <c r="A7" s="104" t="s">
        <v>2</v>
      </c>
      <c r="B7" s="104"/>
      <c r="C7" s="104"/>
      <c r="D7" s="104"/>
      <c r="E7" s="104"/>
      <c r="F7" s="104"/>
      <c r="G7" s="104"/>
      <c r="H7" s="104"/>
      <c r="I7" s="1"/>
    </row>
    <row r="8" spans="1:15" s="4" customFormat="1" ht="14.25" x14ac:dyDescent="0.2">
      <c r="A8" s="104" t="s">
        <v>3</v>
      </c>
      <c r="B8" s="104"/>
      <c r="C8" s="104"/>
      <c r="D8" s="104"/>
      <c r="E8" s="104"/>
      <c r="F8" s="104"/>
      <c r="G8" s="104"/>
      <c r="H8" s="104"/>
      <c r="I8" s="1"/>
    </row>
    <row r="9" spans="1:15" s="4" customFormat="1" ht="15" hidden="1" x14ac:dyDescent="0.25">
      <c r="A9" s="7"/>
      <c r="B9" s="7"/>
      <c r="C9" s="7"/>
      <c r="D9" s="7"/>
      <c r="E9" s="7"/>
      <c r="F9" s="7"/>
      <c r="G9" s="7"/>
      <c r="H9" s="7"/>
      <c r="I9" s="1"/>
    </row>
    <row r="10" spans="1:15" ht="18.75" hidden="1" customHeight="1" x14ac:dyDescent="0.25">
      <c r="A10" s="8"/>
      <c r="B10" s="8"/>
      <c r="C10" s="8"/>
      <c r="D10" s="8"/>
      <c r="E10" s="8">
        <f>SUM(E12)</f>
        <v>0</v>
      </c>
      <c r="F10" s="8"/>
      <c r="G10" s="8"/>
      <c r="H10" s="9" t="s">
        <v>4</v>
      </c>
      <c r="I10" s="8"/>
    </row>
    <row r="11" spans="1:15" ht="18.75" customHeight="1" x14ac:dyDescent="0.25">
      <c r="A11" s="8"/>
      <c r="B11" s="11" t="s">
        <v>5</v>
      </c>
      <c r="C11" s="8"/>
      <c r="D11" s="8"/>
      <c r="E11" s="8"/>
      <c r="F11" s="8"/>
      <c r="G11" s="8"/>
      <c r="H11" s="9"/>
      <c r="I11" s="8" t="s">
        <v>6</v>
      </c>
    </row>
    <row r="12" spans="1:15" ht="16.5" customHeight="1" x14ac:dyDescent="0.2">
      <c r="A12" s="105" t="s">
        <v>7</v>
      </c>
      <c r="B12" s="105"/>
      <c r="C12" s="105"/>
      <c r="D12" s="105"/>
      <c r="E12" s="106" t="s">
        <v>8</v>
      </c>
      <c r="F12" s="106"/>
      <c r="G12" s="106"/>
      <c r="H12" s="106"/>
      <c r="I12" s="102" t="s">
        <v>9</v>
      </c>
    </row>
    <row r="13" spans="1:15" ht="69.75" customHeight="1" x14ac:dyDescent="0.2">
      <c r="A13" s="12" t="s">
        <v>10</v>
      </c>
      <c r="B13" s="75" t="s">
        <v>11</v>
      </c>
      <c r="C13" s="103" t="s">
        <v>12</v>
      </c>
      <c r="D13" s="103" t="s">
        <v>13</v>
      </c>
      <c r="E13" s="12" t="s">
        <v>10</v>
      </c>
      <c r="F13" s="14" t="s">
        <v>11</v>
      </c>
      <c r="G13" s="103" t="s">
        <v>12</v>
      </c>
      <c r="H13" s="103" t="s">
        <v>13</v>
      </c>
      <c r="I13" s="102"/>
      <c r="O13" s="13" t="s">
        <v>14</v>
      </c>
    </row>
    <row r="14" spans="1:15" ht="57" customHeight="1" x14ac:dyDescent="0.2">
      <c r="A14" s="14" t="s">
        <v>15</v>
      </c>
      <c r="B14" s="76" t="s">
        <v>16</v>
      </c>
      <c r="C14" s="103"/>
      <c r="D14" s="103"/>
      <c r="E14" s="14" t="s">
        <v>15</v>
      </c>
      <c r="F14" s="76" t="s">
        <v>16</v>
      </c>
      <c r="G14" s="103"/>
      <c r="H14" s="103"/>
      <c r="I14" s="102"/>
      <c r="K14" s="15"/>
    </row>
    <row r="15" spans="1:15" ht="54" customHeight="1" x14ac:dyDescent="0.2">
      <c r="A15" s="16" t="s">
        <v>17</v>
      </c>
      <c r="B15" s="17" t="s">
        <v>18</v>
      </c>
      <c r="C15" s="77"/>
      <c r="D15" s="28">
        <v>5247000</v>
      </c>
      <c r="E15" s="16" t="s">
        <v>17</v>
      </c>
      <c r="F15" s="17" t="s">
        <v>18</v>
      </c>
      <c r="G15" s="76"/>
      <c r="H15" s="78">
        <f>SUM(H16:H18)</f>
        <v>3200000</v>
      </c>
      <c r="I15" s="79">
        <f>D15+H15</f>
        <v>8447000</v>
      </c>
    </row>
    <row r="16" spans="1:15" ht="127.5" customHeight="1" x14ac:dyDescent="0.2">
      <c r="A16" s="18" t="s">
        <v>19</v>
      </c>
      <c r="B16" s="19" t="s">
        <v>20</v>
      </c>
      <c r="C16" s="20" t="s">
        <v>21</v>
      </c>
      <c r="D16" s="31">
        <v>1417000</v>
      </c>
      <c r="E16" s="18" t="s">
        <v>19</v>
      </c>
      <c r="F16" s="19" t="s">
        <v>20</v>
      </c>
      <c r="G16" s="20" t="s">
        <v>21</v>
      </c>
      <c r="H16" s="80">
        <v>1000000</v>
      </c>
      <c r="I16" s="79">
        <f>D16+H16</f>
        <v>2417000</v>
      </c>
    </row>
    <row r="17" spans="1:9" ht="83.25" customHeight="1" x14ac:dyDescent="0.2">
      <c r="A17" s="18" t="s">
        <v>22</v>
      </c>
      <c r="B17" s="21" t="s">
        <v>23</v>
      </c>
      <c r="C17" s="22" t="s">
        <v>24</v>
      </c>
      <c r="D17" s="31">
        <v>1200000</v>
      </c>
      <c r="E17" s="18" t="s">
        <v>22</v>
      </c>
      <c r="F17" s="21" t="s">
        <v>23</v>
      </c>
      <c r="G17" s="22" t="s">
        <v>24</v>
      </c>
      <c r="H17" s="58">
        <v>1500000</v>
      </c>
      <c r="I17" s="79">
        <f>D17+H17</f>
        <v>2700000</v>
      </c>
    </row>
    <row r="18" spans="1:9" ht="143.25" customHeight="1" x14ac:dyDescent="0.2">
      <c r="A18" s="18" t="s">
        <v>25</v>
      </c>
      <c r="B18" s="23" t="s">
        <v>26</v>
      </c>
      <c r="C18" s="22" t="s">
        <v>27</v>
      </c>
      <c r="D18" s="24">
        <v>1530000</v>
      </c>
      <c r="E18" s="18" t="s">
        <v>25</v>
      </c>
      <c r="F18" s="23" t="s">
        <v>26</v>
      </c>
      <c r="G18" s="22" t="s">
        <v>27</v>
      </c>
      <c r="H18" s="25">
        <v>700000</v>
      </c>
      <c r="I18" s="79">
        <f>D18+H18</f>
        <v>2230000</v>
      </c>
    </row>
    <row r="19" spans="1:9" ht="51" customHeight="1" x14ac:dyDescent="0.2">
      <c r="A19" s="26" t="s">
        <v>28</v>
      </c>
      <c r="B19" s="27" t="s">
        <v>29</v>
      </c>
      <c r="C19" s="20"/>
      <c r="D19" s="28">
        <v>34222298</v>
      </c>
      <c r="E19" s="26" t="s">
        <v>28</v>
      </c>
      <c r="F19" s="27" t="s">
        <v>29</v>
      </c>
      <c r="G19" s="20"/>
      <c r="H19" s="97">
        <f>SUM(H20:H65)</f>
        <v>2435522</v>
      </c>
      <c r="I19" s="79">
        <f>D19+H19</f>
        <v>36657820</v>
      </c>
    </row>
    <row r="20" spans="1:9" ht="48.75" customHeight="1" x14ac:dyDescent="0.2">
      <c r="A20" s="29" t="s">
        <v>30</v>
      </c>
      <c r="B20" s="63" t="s">
        <v>31</v>
      </c>
      <c r="C20" s="30" t="s">
        <v>32</v>
      </c>
      <c r="D20" s="31">
        <v>30000</v>
      </c>
      <c r="E20" s="29" t="s">
        <v>30</v>
      </c>
      <c r="F20" s="63" t="s">
        <v>31</v>
      </c>
      <c r="G20" s="30" t="s">
        <v>32</v>
      </c>
      <c r="H20" s="24">
        <v>16000</v>
      </c>
      <c r="I20" s="81">
        <f>H20+D20</f>
        <v>46000</v>
      </c>
    </row>
    <row r="21" spans="1:9" ht="48.75" customHeight="1" x14ac:dyDescent="0.2">
      <c r="A21" s="29"/>
      <c r="B21" s="29"/>
      <c r="C21" s="32"/>
      <c r="D21" s="33"/>
      <c r="E21" s="29" t="s">
        <v>30</v>
      </c>
      <c r="F21" s="29" t="s">
        <v>31</v>
      </c>
      <c r="G21" s="34" t="s">
        <v>33</v>
      </c>
      <c r="H21" s="24">
        <v>48900</v>
      </c>
      <c r="I21" s="81">
        <f t="shared" ref="I21:I66" si="0">H21+D21</f>
        <v>48900</v>
      </c>
    </row>
    <row r="22" spans="1:9" ht="48.75" customHeight="1" x14ac:dyDescent="0.2">
      <c r="A22" s="88" t="s">
        <v>30</v>
      </c>
      <c r="B22" s="88" t="s">
        <v>31</v>
      </c>
      <c r="C22" s="89" t="s">
        <v>128</v>
      </c>
      <c r="D22" s="90">
        <v>10000</v>
      </c>
      <c r="E22" s="88" t="s">
        <v>30</v>
      </c>
      <c r="F22" s="88" t="s">
        <v>31</v>
      </c>
      <c r="G22" s="89" t="s">
        <v>128</v>
      </c>
      <c r="H22" s="90">
        <v>-10000</v>
      </c>
      <c r="I22" s="81">
        <f t="shared" si="0"/>
        <v>0</v>
      </c>
    </row>
    <row r="23" spans="1:9" ht="48.75" customHeight="1" x14ac:dyDescent="0.2">
      <c r="A23" s="29"/>
      <c r="B23" s="29"/>
      <c r="C23" s="32"/>
      <c r="D23" s="33"/>
      <c r="E23" s="88" t="s">
        <v>30</v>
      </c>
      <c r="F23" s="35" t="s">
        <v>31</v>
      </c>
      <c r="G23" s="30" t="s">
        <v>34</v>
      </c>
      <c r="H23" s="36">
        <v>70000</v>
      </c>
      <c r="I23" s="81">
        <f t="shared" si="0"/>
        <v>70000</v>
      </c>
    </row>
    <row r="24" spans="1:9" ht="48.75" customHeight="1" x14ac:dyDescent="0.2">
      <c r="A24" s="88" t="s">
        <v>30</v>
      </c>
      <c r="B24" s="88" t="s">
        <v>31</v>
      </c>
      <c r="C24" s="89" t="s">
        <v>129</v>
      </c>
      <c r="D24" s="33">
        <v>15000</v>
      </c>
      <c r="E24" s="88" t="s">
        <v>30</v>
      </c>
      <c r="F24" s="88" t="s">
        <v>31</v>
      </c>
      <c r="G24" s="89" t="s">
        <v>129</v>
      </c>
      <c r="H24" s="90">
        <v>-15000</v>
      </c>
      <c r="I24" s="81">
        <f t="shared" si="0"/>
        <v>0</v>
      </c>
    </row>
    <row r="25" spans="1:9" ht="48.75" customHeight="1" x14ac:dyDescent="0.2">
      <c r="A25" s="88" t="s">
        <v>30</v>
      </c>
      <c r="B25" s="35" t="s">
        <v>31</v>
      </c>
      <c r="C25" s="30" t="s">
        <v>35</v>
      </c>
      <c r="D25" s="33">
        <v>95000</v>
      </c>
      <c r="E25" s="88" t="s">
        <v>30</v>
      </c>
      <c r="F25" s="35" t="s">
        <v>31</v>
      </c>
      <c r="G25" s="30" t="s">
        <v>35</v>
      </c>
      <c r="H25" s="36">
        <v>75000</v>
      </c>
      <c r="I25" s="81">
        <f t="shared" si="0"/>
        <v>170000</v>
      </c>
    </row>
    <row r="26" spans="1:9" ht="48.75" customHeight="1" x14ac:dyDescent="0.2">
      <c r="A26" s="88" t="s">
        <v>30</v>
      </c>
      <c r="B26" s="88" t="s">
        <v>31</v>
      </c>
      <c r="C26" s="89" t="s">
        <v>130</v>
      </c>
      <c r="D26" s="33">
        <v>120000</v>
      </c>
      <c r="E26" s="88" t="s">
        <v>30</v>
      </c>
      <c r="F26" s="88" t="s">
        <v>31</v>
      </c>
      <c r="G26" s="89" t="s">
        <v>130</v>
      </c>
      <c r="H26" s="90">
        <v>-50000</v>
      </c>
      <c r="I26" s="81">
        <f t="shared" si="0"/>
        <v>70000</v>
      </c>
    </row>
    <row r="27" spans="1:9" ht="48.75" customHeight="1" x14ac:dyDescent="0.2">
      <c r="A27" s="88" t="s">
        <v>30</v>
      </c>
      <c r="B27" s="88" t="s">
        <v>31</v>
      </c>
      <c r="C27" s="89" t="s">
        <v>131</v>
      </c>
      <c r="D27" s="33">
        <v>16000</v>
      </c>
      <c r="E27" s="88" t="s">
        <v>30</v>
      </c>
      <c r="F27" s="88" t="s">
        <v>31</v>
      </c>
      <c r="G27" s="89" t="s">
        <v>131</v>
      </c>
      <c r="H27" s="90">
        <v>-16000</v>
      </c>
      <c r="I27" s="81">
        <f t="shared" si="0"/>
        <v>0</v>
      </c>
    </row>
    <row r="28" spans="1:9" ht="48.75" customHeight="1" x14ac:dyDescent="0.2">
      <c r="A28" s="88" t="s">
        <v>30</v>
      </c>
      <c r="B28" s="88" t="s">
        <v>31</v>
      </c>
      <c r="C28" s="89" t="s">
        <v>132</v>
      </c>
      <c r="D28" s="33">
        <v>35000</v>
      </c>
      <c r="E28" s="88" t="s">
        <v>30</v>
      </c>
      <c r="F28" s="88" t="s">
        <v>31</v>
      </c>
      <c r="G28" s="89" t="s">
        <v>132</v>
      </c>
      <c r="H28" s="90">
        <v>-7000</v>
      </c>
      <c r="I28" s="81">
        <f t="shared" si="0"/>
        <v>28000</v>
      </c>
    </row>
    <row r="29" spans="1:9" ht="48.75" customHeight="1" x14ac:dyDescent="0.2">
      <c r="A29" s="88" t="s">
        <v>30</v>
      </c>
      <c r="B29" s="88" t="s">
        <v>31</v>
      </c>
      <c r="C29" s="89" t="s">
        <v>133</v>
      </c>
      <c r="D29" s="33">
        <v>30000</v>
      </c>
      <c r="E29" s="88" t="s">
        <v>30</v>
      </c>
      <c r="F29" s="88" t="s">
        <v>31</v>
      </c>
      <c r="G29" s="89" t="s">
        <v>133</v>
      </c>
      <c r="H29" s="90">
        <v>-30000</v>
      </c>
      <c r="I29" s="81">
        <f t="shared" si="0"/>
        <v>0</v>
      </c>
    </row>
    <row r="30" spans="1:9" ht="48.75" customHeight="1" x14ac:dyDescent="0.2">
      <c r="A30" s="88" t="s">
        <v>30</v>
      </c>
      <c r="B30" s="88" t="s">
        <v>31</v>
      </c>
      <c r="C30" s="89" t="s">
        <v>134</v>
      </c>
      <c r="D30" s="33">
        <v>35000</v>
      </c>
      <c r="E30" s="88" t="s">
        <v>30</v>
      </c>
      <c r="F30" s="88" t="s">
        <v>31</v>
      </c>
      <c r="G30" s="89" t="s">
        <v>134</v>
      </c>
      <c r="H30" s="90">
        <v>-12000</v>
      </c>
      <c r="I30" s="81">
        <f t="shared" si="0"/>
        <v>23000</v>
      </c>
    </row>
    <row r="31" spans="1:9" ht="48.75" customHeight="1" x14ac:dyDescent="0.2">
      <c r="A31" s="88" t="s">
        <v>30</v>
      </c>
      <c r="B31" s="88" t="s">
        <v>31</v>
      </c>
      <c r="C31" s="89" t="s">
        <v>135</v>
      </c>
      <c r="D31" s="33">
        <v>12000</v>
      </c>
      <c r="E31" s="88" t="s">
        <v>30</v>
      </c>
      <c r="F31" s="88" t="s">
        <v>31</v>
      </c>
      <c r="G31" s="89" t="s">
        <v>135</v>
      </c>
      <c r="H31" s="90">
        <v>-12000</v>
      </c>
      <c r="I31" s="81">
        <f t="shared" si="0"/>
        <v>0</v>
      </c>
    </row>
    <row r="32" spans="1:9" ht="48.75" customHeight="1" x14ac:dyDescent="0.2">
      <c r="A32" s="88" t="s">
        <v>30</v>
      </c>
      <c r="B32" s="88" t="s">
        <v>31</v>
      </c>
      <c r="C32" s="89" t="s">
        <v>136</v>
      </c>
      <c r="D32" s="33">
        <v>35000</v>
      </c>
      <c r="E32" s="88" t="s">
        <v>30</v>
      </c>
      <c r="F32" s="88" t="s">
        <v>31</v>
      </c>
      <c r="G32" s="89" t="s">
        <v>136</v>
      </c>
      <c r="H32" s="90">
        <v>-35000</v>
      </c>
      <c r="I32" s="81">
        <f t="shared" si="0"/>
        <v>0</v>
      </c>
    </row>
    <row r="33" spans="1:9" ht="48.75" customHeight="1" x14ac:dyDescent="0.2">
      <c r="A33" s="88" t="s">
        <v>30</v>
      </c>
      <c r="B33" s="88" t="s">
        <v>31</v>
      </c>
      <c r="C33" s="89" t="s">
        <v>137</v>
      </c>
      <c r="D33" s="33">
        <v>48000</v>
      </c>
      <c r="E33" s="88" t="s">
        <v>30</v>
      </c>
      <c r="F33" s="88" t="s">
        <v>31</v>
      </c>
      <c r="G33" s="89" t="s">
        <v>137</v>
      </c>
      <c r="H33" s="90">
        <v>-23000</v>
      </c>
      <c r="I33" s="81">
        <f t="shared" si="0"/>
        <v>25000</v>
      </c>
    </row>
    <row r="34" spans="1:9" ht="48.75" customHeight="1" x14ac:dyDescent="0.2">
      <c r="A34" s="88" t="s">
        <v>30</v>
      </c>
      <c r="B34" s="88" t="s">
        <v>31</v>
      </c>
      <c r="C34" s="89" t="s">
        <v>138</v>
      </c>
      <c r="D34" s="33">
        <v>15000</v>
      </c>
      <c r="E34" s="88" t="s">
        <v>30</v>
      </c>
      <c r="F34" s="88" t="s">
        <v>31</v>
      </c>
      <c r="G34" s="89" t="s">
        <v>138</v>
      </c>
      <c r="H34" s="90">
        <v>-15000</v>
      </c>
      <c r="I34" s="81">
        <f t="shared" si="0"/>
        <v>0</v>
      </c>
    </row>
    <row r="35" spans="1:9" ht="48.75" customHeight="1" x14ac:dyDescent="0.2">
      <c r="A35" s="88" t="s">
        <v>30</v>
      </c>
      <c r="B35" s="35" t="s">
        <v>31</v>
      </c>
      <c r="C35" s="30" t="s">
        <v>36</v>
      </c>
      <c r="D35" s="33">
        <v>260000</v>
      </c>
      <c r="E35" s="88" t="s">
        <v>30</v>
      </c>
      <c r="F35" s="35" t="s">
        <v>31</v>
      </c>
      <c r="G35" s="30" t="s">
        <v>36</v>
      </c>
      <c r="H35" s="36">
        <v>400000</v>
      </c>
      <c r="I35" s="81">
        <f t="shared" si="0"/>
        <v>660000</v>
      </c>
    </row>
    <row r="36" spans="1:9" ht="48.75" customHeight="1" x14ac:dyDescent="0.2">
      <c r="A36" s="88" t="s">
        <v>30</v>
      </c>
      <c r="B36" s="88" t="s">
        <v>31</v>
      </c>
      <c r="C36" s="89" t="s">
        <v>139</v>
      </c>
      <c r="D36" s="33">
        <v>15000</v>
      </c>
      <c r="E36" s="88" t="s">
        <v>30</v>
      </c>
      <c r="F36" s="88" t="s">
        <v>31</v>
      </c>
      <c r="G36" s="89" t="s">
        <v>139</v>
      </c>
      <c r="H36" s="90">
        <v>-15000</v>
      </c>
      <c r="I36" s="81">
        <f t="shared" si="0"/>
        <v>0</v>
      </c>
    </row>
    <row r="37" spans="1:9" ht="131.25" customHeight="1" x14ac:dyDescent="0.2">
      <c r="A37" s="37" t="s">
        <v>37</v>
      </c>
      <c r="B37" s="91" t="s">
        <v>38</v>
      </c>
      <c r="C37" s="34" t="s">
        <v>140</v>
      </c>
      <c r="D37" s="33">
        <v>49143</v>
      </c>
      <c r="E37" s="37" t="s">
        <v>37</v>
      </c>
      <c r="F37" s="91" t="s">
        <v>38</v>
      </c>
      <c r="G37" s="34" t="s">
        <v>140</v>
      </c>
      <c r="H37" s="92">
        <v>-49143</v>
      </c>
      <c r="I37" s="81">
        <f t="shared" si="0"/>
        <v>0</v>
      </c>
    </row>
    <row r="38" spans="1:9" ht="93.75" customHeight="1" x14ac:dyDescent="0.2">
      <c r="A38" s="29"/>
      <c r="B38" s="29"/>
      <c r="C38" s="32"/>
      <c r="D38" s="33"/>
      <c r="E38" s="37" t="s">
        <v>37</v>
      </c>
      <c r="F38" s="38" t="s">
        <v>38</v>
      </c>
      <c r="G38" s="34" t="s">
        <v>39</v>
      </c>
      <c r="H38" s="36">
        <v>1150301</v>
      </c>
      <c r="I38" s="81">
        <f t="shared" si="0"/>
        <v>1150301</v>
      </c>
    </row>
    <row r="39" spans="1:9" ht="120" customHeight="1" x14ac:dyDescent="0.2">
      <c r="A39" s="37" t="s">
        <v>37</v>
      </c>
      <c r="B39" s="91" t="s">
        <v>38</v>
      </c>
      <c r="C39" s="34" t="s">
        <v>141</v>
      </c>
      <c r="D39" s="92">
        <v>16990</v>
      </c>
      <c r="E39" s="37" t="s">
        <v>37</v>
      </c>
      <c r="F39" s="91" t="s">
        <v>38</v>
      </c>
      <c r="G39" s="34" t="s">
        <v>141</v>
      </c>
      <c r="H39" s="92">
        <v>-16990</v>
      </c>
      <c r="I39" s="81">
        <f>H39+D39</f>
        <v>0</v>
      </c>
    </row>
    <row r="40" spans="1:9" ht="120" customHeight="1" x14ac:dyDescent="0.2">
      <c r="A40" s="37" t="s">
        <v>37</v>
      </c>
      <c r="B40" s="91" t="s">
        <v>38</v>
      </c>
      <c r="C40" s="89" t="s">
        <v>142</v>
      </c>
      <c r="D40" s="92">
        <v>30000</v>
      </c>
      <c r="E40" s="37" t="s">
        <v>37</v>
      </c>
      <c r="F40" s="91" t="s">
        <v>38</v>
      </c>
      <c r="G40" s="89" t="s">
        <v>142</v>
      </c>
      <c r="H40" s="92">
        <v>-30000</v>
      </c>
      <c r="I40" s="81">
        <f t="shared" si="0"/>
        <v>0</v>
      </c>
    </row>
    <row r="41" spans="1:9" ht="84" customHeight="1" x14ac:dyDescent="0.2">
      <c r="A41" s="37" t="s">
        <v>37</v>
      </c>
      <c r="B41" s="38" t="s">
        <v>38</v>
      </c>
      <c r="C41" s="30" t="s">
        <v>40</v>
      </c>
      <c r="D41" s="39">
        <v>200000</v>
      </c>
      <c r="E41" s="37" t="s">
        <v>37</v>
      </c>
      <c r="F41" s="38" t="s">
        <v>38</v>
      </c>
      <c r="G41" s="30" t="s">
        <v>40</v>
      </c>
      <c r="H41" s="36">
        <v>460000</v>
      </c>
      <c r="I41" s="81">
        <f t="shared" si="0"/>
        <v>660000</v>
      </c>
    </row>
    <row r="42" spans="1:9" ht="112.5" customHeight="1" x14ac:dyDescent="0.2">
      <c r="A42" s="37" t="s">
        <v>37</v>
      </c>
      <c r="B42" s="91" t="s">
        <v>38</v>
      </c>
      <c r="C42" s="34" t="s">
        <v>143</v>
      </c>
      <c r="D42" s="92">
        <v>44160</v>
      </c>
      <c r="E42" s="37" t="s">
        <v>37</v>
      </c>
      <c r="F42" s="91" t="s">
        <v>38</v>
      </c>
      <c r="G42" s="34" t="s">
        <v>143</v>
      </c>
      <c r="H42" s="92">
        <v>-44160</v>
      </c>
      <c r="I42" s="81">
        <f t="shared" si="0"/>
        <v>0</v>
      </c>
    </row>
    <row r="43" spans="1:9" ht="112.5" customHeight="1" x14ac:dyDescent="0.2">
      <c r="A43" s="37" t="s">
        <v>37</v>
      </c>
      <c r="B43" s="91" t="s">
        <v>38</v>
      </c>
      <c r="C43" s="34" t="s">
        <v>144</v>
      </c>
      <c r="D43" s="92">
        <v>12000</v>
      </c>
      <c r="E43" s="37" t="s">
        <v>37</v>
      </c>
      <c r="F43" s="91" t="s">
        <v>38</v>
      </c>
      <c r="G43" s="34" t="s">
        <v>144</v>
      </c>
      <c r="H43" s="92">
        <v>-12000</v>
      </c>
      <c r="I43" s="81">
        <f t="shared" si="0"/>
        <v>0</v>
      </c>
    </row>
    <row r="44" spans="1:9" ht="112.5" customHeight="1" x14ac:dyDescent="0.2">
      <c r="A44" s="37" t="s">
        <v>37</v>
      </c>
      <c r="B44" s="91" t="s">
        <v>38</v>
      </c>
      <c r="C44" s="30" t="s">
        <v>145</v>
      </c>
      <c r="D44" s="92">
        <v>100000</v>
      </c>
      <c r="E44" s="37" t="s">
        <v>37</v>
      </c>
      <c r="F44" s="91" t="s">
        <v>38</v>
      </c>
      <c r="G44" s="30" t="s">
        <v>145</v>
      </c>
      <c r="H44" s="92">
        <v>-100000</v>
      </c>
      <c r="I44" s="81">
        <f t="shared" si="0"/>
        <v>0</v>
      </c>
    </row>
    <row r="45" spans="1:9" ht="70.5" customHeight="1" x14ac:dyDescent="0.2">
      <c r="A45" s="29"/>
      <c r="B45" s="29"/>
      <c r="C45" s="56"/>
      <c r="D45" s="39"/>
      <c r="E45" s="37" t="s">
        <v>37</v>
      </c>
      <c r="F45" s="38" t="s">
        <v>38</v>
      </c>
      <c r="G45" s="34" t="s">
        <v>41</v>
      </c>
      <c r="H45" s="36">
        <v>300000</v>
      </c>
      <c r="I45" s="81">
        <f t="shared" si="0"/>
        <v>300000</v>
      </c>
    </row>
    <row r="46" spans="1:9" ht="95.25" customHeight="1" x14ac:dyDescent="0.2">
      <c r="A46" s="37" t="s">
        <v>37</v>
      </c>
      <c r="B46" s="91" t="s">
        <v>38</v>
      </c>
      <c r="C46" s="93" t="s">
        <v>146</v>
      </c>
      <c r="D46" s="39">
        <v>53000</v>
      </c>
      <c r="E46" s="37" t="s">
        <v>37</v>
      </c>
      <c r="F46" s="91" t="s">
        <v>38</v>
      </c>
      <c r="G46" s="93" t="s">
        <v>146</v>
      </c>
      <c r="H46" s="92">
        <v>-53000</v>
      </c>
      <c r="I46" s="81">
        <f t="shared" si="0"/>
        <v>0</v>
      </c>
    </row>
    <row r="47" spans="1:9" ht="93" customHeight="1" x14ac:dyDescent="0.2">
      <c r="A47" s="37" t="s">
        <v>37</v>
      </c>
      <c r="B47" s="91" t="s">
        <v>38</v>
      </c>
      <c r="C47" s="93" t="s">
        <v>147</v>
      </c>
      <c r="D47" s="39">
        <v>58100</v>
      </c>
      <c r="E47" s="37" t="s">
        <v>37</v>
      </c>
      <c r="F47" s="91" t="s">
        <v>38</v>
      </c>
      <c r="G47" s="93" t="s">
        <v>147</v>
      </c>
      <c r="H47" s="92">
        <v>-58100</v>
      </c>
      <c r="I47" s="81">
        <f t="shared" si="0"/>
        <v>0</v>
      </c>
    </row>
    <row r="48" spans="1:9" ht="104.25" customHeight="1" x14ac:dyDescent="0.2">
      <c r="A48" s="37" t="s">
        <v>37</v>
      </c>
      <c r="B48" s="91" t="s">
        <v>38</v>
      </c>
      <c r="C48" s="89" t="s">
        <v>148</v>
      </c>
      <c r="D48" s="39">
        <v>32000</v>
      </c>
      <c r="E48" s="37" t="s">
        <v>37</v>
      </c>
      <c r="F48" s="91" t="s">
        <v>38</v>
      </c>
      <c r="G48" s="89" t="s">
        <v>148</v>
      </c>
      <c r="H48" s="92">
        <v>-32000</v>
      </c>
      <c r="I48" s="81">
        <f t="shared" si="0"/>
        <v>0</v>
      </c>
    </row>
    <row r="49" spans="1:9" ht="104.25" customHeight="1" x14ac:dyDescent="0.2">
      <c r="A49" s="37" t="s">
        <v>37</v>
      </c>
      <c r="B49" s="91" t="s">
        <v>38</v>
      </c>
      <c r="C49" s="89" t="s">
        <v>149</v>
      </c>
      <c r="D49" s="39">
        <v>45262</v>
      </c>
      <c r="E49" s="37" t="s">
        <v>37</v>
      </c>
      <c r="F49" s="91" t="s">
        <v>38</v>
      </c>
      <c r="G49" s="89" t="s">
        <v>149</v>
      </c>
      <c r="H49" s="92">
        <v>-17462</v>
      </c>
      <c r="I49" s="81">
        <f t="shared" si="0"/>
        <v>27800</v>
      </c>
    </row>
    <row r="50" spans="1:9" ht="104.25" customHeight="1" x14ac:dyDescent="0.2">
      <c r="A50" s="37" t="s">
        <v>37</v>
      </c>
      <c r="B50" s="91" t="s">
        <v>38</v>
      </c>
      <c r="C50" s="89" t="s">
        <v>150</v>
      </c>
      <c r="D50" s="39">
        <v>30000</v>
      </c>
      <c r="E50" s="37" t="s">
        <v>37</v>
      </c>
      <c r="F50" s="91" t="s">
        <v>38</v>
      </c>
      <c r="G50" s="89" t="s">
        <v>150</v>
      </c>
      <c r="H50" s="92">
        <v>-30000</v>
      </c>
      <c r="I50" s="81">
        <f t="shared" si="0"/>
        <v>0</v>
      </c>
    </row>
    <row r="51" spans="1:9" ht="82.5" customHeight="1" x14ac:dyDescent="0.2">
      <c r="A51" s="29"/>
      <c r="B51" s="29"/>
      <c r="C51" s="56"/>
      <c r="D51" s="39"/>
      <c r="E51" s="37" t="s">
        <v>37</v>
      </c>
      <c r="F51" s="38" t="s">
        <v>38</v>
      </c>
      <c r="G51" s="34" t="s">
        <v>42</v>
      </c>
      <c r="H51" s="36">
        <v>567000</v>
      </c>
      <c r="I51" s="81">
        <f t="shared" si="0"/>
        <v>567000</v>
      </c>
    </row>
    <row r="52" spans="1:9" ht="97.5" customHeight="1" x14ac:dyDescent="0.2">
      <c r="A52" s="37" t="s">
        <v>37</v>
      </c>
      <c r="B52" s="91" t="s">
        <v>38</v>
      </c>
      <c r="C52" s="89" t="s">
        <v>151</v>
      </c>
      <c r="D52" s="39">
        <v>54000</v>
      </c>
      <c r="E52" s="37" t="s">
        <v>37</v>
      </c>
      <c r="F52" s="91" t="s">
        <v>38</v>
      </c>
      <c r="G52" s="89" t="s">
        <v>151</v>
      </c>
      <c r="H52" s="92">
        <v>-54000</v>
      </c>
      <c r="I52" s="81">
        <f t="shared" si="0"/>
        <v>0</v>
      </c>
    </row>
    <row r="53" spans="1:9" ht="117.75" customHeight="1" x14ac:dyDescent="0.2">
      <c r="A53" s="37"/>
      <c r="B53" s="91"/>
      <c r="C53" s="89"/>
      <c r="D53" s="39"/>
      <c r="E53" s="37" t="s">
        <v>37</v>
      </c>
      <c r="F53" s="91" t="s">
        <v>38</v>
      </c>
      <c r="G53" s="89" t="s">
        <v>170</v>
      </c>
      <c r="H53" s="92">
        <v>300000</v>
      </c>
      <c r="I53" s="81">
        <f t="shared" si="0"/>
        <v>300000</v>
      </c>
    </row>
    <row r="54" spans="1:9" ht="117.75" customHeight="1" x14ac:dyDescent="0.2">
      <c r="A54" s="37"/>
      <c r="B54" s="91"/>
      <c r="C54" s="89"/>
      <c r="D54" s="39"/>
      <c r="E54" s="37" t="s">
        <v>37</v>
      </c>
      <c r="F54" s="91" t="s">
        <v>38</v>
      </c>
      <c r="G54" s="89" t="s">
        <v>171</v>
      </c>
      <c r="H54" s="92">
        <v>-200000</v>
      </c>
      <c r="I54" s="81">
        <f t="shared" si="0"/>
        <v>-200000</v>
      </c>
    </row>
    <row r="55" spans="1:9" ht="117.75" customHeight="1" x14ac:dyDescent="0.2">
      <c r="A55" s="37"/>
      <c r="B55" s="91"/>
      <c r="C55" s="89"/>
      <c r="D55" s="39"/>
      <c r="E55" s="37" t="s">
        <v>37</v>
      </c>
      <c r="F55" s="91" t="s">
        <v>38</v>
      </c>
      <c r="G55" s="89" t="s">
        <v>172</v>
      </c>
      <c r="H55" s="92">
        <v>200000</v>
      </c>
      <c r="I55" s="81">
        <f t="shared" si="0"/>
        <v>200000</v>
      </c>
    </row>
    <row r="56" spans="1:9" ht="82.5" customHeight="1" x14ac:dyDescent="0.2">
      <c r="A56" s="37" t="s">
        <v>37</v>
      </c>
      <c r="B56" s="91" t="s">
        <v>38</v>
      </c>
      <c r="C56" s="89" t="s">
        <v>152</v>
      </c>
      <c r="D56" s="39">
        <v>30000</v>
      </c>
      <c r="E56" s="37" t="s">
        <v>37</v>
      </c>
      <c r="F56" s="91" t="s">
        <v>38</v>
      </c>
      <c r="G56" s="89" t="s">
        <v>152</v>
      </c>
      <c r="H56" s="92">
        <v>-30000</v>
      </c>
      <c r="I56" s="81">
        <f t="shared" si="0"/>
        <v>0</v>
      </c>
    </row>
    <row r="57" spans="1:9" ht="82.5" customHeight="1" x14ac:dyDescent="0.2">
      <c r="A57" s="37" t="s">
        <v>37</v>
      </c>
      <c r="B57" s="91" t="s">
        <v>38</v>
      </c>
      <c r="C57" s="89" t="s">
        <v>153</v>
      </c>
      <c r="D57" s="39">
        <v>16000</v>
      </c>
      <c r="E57" s="37" t="s">
        <v>37</v>
      </c>
      <c r="F57" s="91" t="s">
        <v>38</v>
      </c>
      <c r="G57" s="89" t="s">
        <v>153</v>
      </c>
      <c r="H57" s="92">
        <v>-16000</v>
      </c>
      <c r="I57" s="81">
        <f t="shared" si="0"/>
        <v>0</v>
      </c>
    </row>
    <row r="58" spans="1:9" ht="82.5" customHeight="1" x14ac:dyDescent="0.2">
      <c r="A58" s="37" t="s">
        <v>37</v>
      </c>
      <c r="B58" s="91" t="s">
        <v>38</v>
      </c>
      <c r="C58" s="89" t="s">
        <v>154</v>
      </c>
      <c r="D58" s="39">
        <v>30000</v>
      </c>
      <c r="E58" s="37" t="s">
        <v>37</v>
      </c>
      <c r="F58" s="91" t="s">
        <v>38</v>
      </c>
      <c r="G58" s="89" t="s">
        <v>154</v>
      </c>
      <c r="H58" s="92">
        <v>-30000</v>
      </c>
      <c r="I58" s="81">
        <f t="shared" si="0"/>
        <v>0</v>
      </c>
    </row>
    <row r="59" spans="1:9" ht="82.5" customHeight="1" x14ac:dyDescent="0.2">
      <c r="A59" s="37" t="s">
        <v>37</v>
      </c>
      <c r="B59" s="34" t="s">
        <v>155</v>
      </c>
      <c r="C59" s="89" t="s">
        <v>156</v>
      </c>
      <c r="D59" s="39">
        <v>30000</v>
      </c>
      <c r="E59" s="37" t="s">
        <v>37</v>
      </c>
      <c r="F59" s="34" t="s">
        <v>155</v>
      </c>
      <c r="G59" s="89" t="s">
        <v>156</v>
      </c>
      <c r="H59" s="92">
        <v>-30000</v>
      </c>
      <c r="I59" s="81">
        <f t="shared" si="0"/>
        <v>0</v>
      </c>
    </row>
    <row r="60" spans="1:9" ht="95.25" customHeight="1" x14ac:dyDescent="0.2">
      <c r="A60" s="37" t="s">
        <v>37</v>
      </c>
      <c r="B60" s="34" t="s">
        <v>155</v>
      </c>
      <c r="C60" s="89" t="s">
        <v>157</v>
      </c>
      <c r="D60" s="39">
        <v>51000</v>
      </c>
      <c r="E60" s="37" t="s">
        <v>37</v>
      </c>
      <c r="F60" s="34" t="s">
        <v>155</v>
      </c>
      <c r="G60" s="89" t="s">
        <v>157</v>
      </c>
      <c r="H60" s="92">
        <v>-6000</v>
      </c>
      <c r="I60" s="81">
        <f t="shared" si="0"/>
        <v>45000</v>
      </c>
    </row>
    <row r="61" spans="1:9" ht="128.25" customHeight="1" x14ac:dyDescent="0.2">
      <c r="A61" s="29"/>
      <c r="B61" s="29"/>
      <c r="C61" s="56"/>
      <c r="D61" s="39"/>
      <c r="E61" s="37" t="s">
        <v>43</v>
      </c>
      <c r="F61" s="30" t="s">
        <v>44</v>
      </c>
      <c r="G61" s="30" t="s">
        <v>45</v>
      </c>
      <c r="H61" s="40">
        <v>32176</v>
      </c>
      <c r="I61" s="81">
        <f t="shared" si="0"/>
        <v>32176</v>
      </c>
    </row>
    <row r="62" spans="1:9" ht="117.75" customHeight="1" x14ac:dyDescent="0.2">
      <c r="A62" s="95" t="s">
        <v>163</v>
      </c>
      <c r="B62" s="34" t="s">
        <v>158</v>
      </c>
      <c r="C62" s="30" t="s">
        <v>159</v>
      </c>
      <c r="D62" s="39">
        <v>70000</v>
      </c>
      <c r="E62" s="95" t="s">
        <v>163</v>
      </c>
      <c r="F62" s="34" t="s">
        <v>158</v>
      </c>
      <c r="G62" s="30" t="s">
        <v>159</v>
      </c>
      <c r="H62" s="92">
        <v>-15000</v>
      </c>
      <c r="I62" s="81">
        <f t="shared" si="0"/>
        <v>55000</v>
      </c>
    </row>
    <row r="63" spans="1:9" ht="117.75" customHeight="1" x14ac:dyDescent="0.2">
      <c r="A63" s="94" t="s">
        <v>160</v>
      </c>
      <c r="B63" s="34" t="s">
        <v>161</v>
      </c>
      <c r="C63" s="30" t="s">
        <v>162</v>
      </c>
      <c r="D63" s="39">
        <v>300000</v>
      </c>
      <c r="E63" s="94" t="s">
        <v>160</v>
      </c>
      <c r="F63" s="34" t="s">
        <v>161</v>
      </c>
      <c r="G63" s="30" t="s">
        <v>162</v>
      </c>
      <c r="H63" s="92">
        <v>-120000</v>
      </c>
      <c r="I63" s="81">
        <f t="shared" si="0"/>
        <v>180000</v>
      </c>
    </row>
    <row r="64" spans="1:9" ht="103.5" customHeight="1" x14ac:dyDescent="0.2">
      <c r="A64" s="37" t="s">
        <v>46</v>
      </c>
      <c r="B64" s="96" t="s">
        <v>165</v>
      </c>
      <c r="C64" s="30" t="s">
        <v>47</v>
      </c>
      <c r="D64" s="39">
        <v>200000</v>
      </c>
      <c r="E64" s="37" t="s">
        <v>46</v>
      </c>
      <c r="F64" s="96" t="s">
        <v>165</v>
      </c>
      <c r="G64" s="30" t="s">
        <v>47</v>
      </c>
      <c r="H64" s="40">
        <v>-200000</v>
      </c>
      <c r="I64" s="81">
        <f t="shared" si="0"/>
        <v>0</v>
      </c>
    </row>
    <row r="65" spans="1:9" ht="96" customHeight="1" x14ac:dyDescent="0.2">
      <c r="A65" s="29"/>
      <c r="B65" s="29"/>
      <c r="C65" s="56"/>
      <c r="D65" s="39"/>
      <c r="E65" s="37" t="s">
        <v>46</v>
      </c>
      <c r="F65" s="96" t="s">
        <v>165</v>
      </c>
      <c r="G65" s="30" t="s">
        <v>47</v>
      </c>
      <c r="H65" s="36">
        <v>200000</v>
      </c>
      <c r="I65" s="81">
        <f t="shared" si="0"/>
        <v>200000</v>
      </c>
    </row>
    <row r="66" spans="1:9" ht="91.5" customHeight="1" x14ac:dyDescent="0.2">
      <c r="A66" s="41" t="s">
        <v>48</v>
      </c>
      <c r="B66" s="27" t="s">
        <v>49</v>
      </c>
      <c r="C66" s="56"/>
      <c r="D66" s="42">
        <v>7820000</v>
      </c>
      <c r="E66" s="41" t="s">
        <v>48</v>
      </c>
      <c r="F66" s="27" t="s">
        <v>49</v>
      </c>
      <c r="G66" s="19"/>
      <c r="H66" s="43">
        <f>SUM(H67:H75)</f>
        <v>6171708</v>
      </c>
      <c r="I66" s="81">
        <f t="shared" si="0"/>
        <v>13991708</v>
      </c>
    </row>
    <row r="67" spans="1:9" ht="217.5" customHeight="1" x14ac:dyDescent="0.2">
      <c r="A67" s="41"/>
      <c r="B67" s="27"/>
      <c r="C67" s="20"/>
      <c r="D67" s="42"/>
      <c r="E67" s="44" t="s">
        <v>50</v>
      </c>
      <c r="F67" s="38" t="s">
        <v>51</v>
      </c>
      <c r="G67" s="20" t="s">
        <v>52</v>
      </c>
      <c r="H67" s="45">
        <v>1000000</v>
      </c>
      <c r="I67" s="79">
        <f t="shared" ref="I67:I127" si="1">D67+H67</f>
        <v>1000000</v>
      </c>
    </row>
    <row r="68" spans="1:9" ht="209.25" customHeight="1" x14ac:dyDescent="0.2">
      <c r="A68" s="44"/>
      <c r="B68" s="46"/>
      <c r="C68" s="20"/>
      <c r="D68" s="49"/>
      <c r="E68" s="44" t="s">
        <v>50</v>
      </c>
      <c r="F68" s="38" t="s">
        <v>51</v>
      </c>
      <c r="G68" s="20" t="s">
        <v>53</v>
      </c>
      <c r="H68" s="45">
        <v>1036368</v>
      </c>
      <c r="I68" s="79">
        <f t="shared" si="1"/>
        <v>1036368</v>
      </c>
    </row>
    <row r="69" spans="1:9" ht="190.5" customHeight="1" x14ac:dyDescent="0.2">
      <c r="A69" s="44" t="s">
        <v>50</v>
      </c>
      <c r="B69" s="38" t="s">
        <v>51</v>
      </c>
      <c r="C69" s="20" t="s">
        <v>54</v>
      </c>
      <c r="D69" s="49">
        <v>350000</v>
      </c>
      <c r="E69" s="44" t="s">
        <v>50</v>
      </c>
      <c r="F69" s="38" t="s">
        <v>51</v>
      </c>
      <c r="G69" s="20" t="s">
        <v>54</v>
      </c>
      <c r="H69" s="45">
        <v>1000000</v>
      </c>
      <c r="I69" s="79">
        <f t="shared" si="1"/>
        <v>1350000</v>
      </c>
    </row>
    <row r="70" spans="1:9" ht="178.5" customHeight="1" x14ac:dyDescent="0.2">
      <c r="A70" s="44"/>
      <c r="B70" s="47"/>
      <c r="C70" s="48"/>
      <c r="D70" s="82"/>
      <c r="E70" s="44" t="s">
        <v>50</v>
      </c>
      <c r="F70" s="38" t="s">
        <v>51</v>
      </c>
      <c r="G70" s="20" t="s">
        <v>55</v>
      </c>
      <c r="H70" s="45">
        <v>1300000</v>
      </c>
      <c r="I70" s="79">
        <f t="shared" si="1"/>
        <v>1300000</v>
      </c>
    </row>
    <row r="71" spans="1:9" ht="108.75" customHeight="1" x14ac:dyDescent="0.2">
      <c r="A71" s="44"/>
      <c r="B71" s="38"/>
      <c r="C71" s="48"/>
      <c r="D71" s="83"/>
      <c r="E71" s="44" t="s">
        <v>56</v>
      </c>
      <c r="F71" s="38" t="s">
        <v>57</v>
      </c>
      <c r="G71" s="48" t="s">
        <v>58</v>
      </c>
      <c r="H71" s="49">
        <v>300000</v>
      </c>
      <c r="I71" s="81">
        <f t="shared" si="1"/>
        <v>300000</v>
      </c>
    </row>
    <row r="72" spans="1:9" ht="138.75" customHeight="1" x14ac:dyDescent="0.2">
      <c r="A72" s="44" t="s">
        <v>59</v>
      </c>
      <c r="B72" s="98" t="s">
        <v>60</v>
      </c>
      <c r="C72" s="99" t="s">
        <v>174</v>
      </c>
      <c r="D72" s="83">
        <v>1520000</v>
      </c>
      <c r="E72" s="44" t="s">
        <v>59</v>
      </c>
      <c r="F72" s="98" t="s">
        <v>60</v>
      </c>
      <c r="G72" s="99" t="s">
        <v>174</v>
      </c>
      <c r="H72" s="49">
        <v>-1520000</v>
      </c>
      <c r="I72" s="81">
        <f t="shared" si="1"/>
        <v>0</v>
      </c>
    </row>
    <row r="73" spans="1:9" ht="108.75" customHeight="1" x14ac:dyDescent="0.2">
      <c r="A73" s="44"/>
      <c r="B73" s="38"/>
      <c r="C73" s="48"/>
      <c r="D73" s="83"/>
      <c r="E73" s="44" t="s">
        <v>59</v>
      </c>
      <c r="F73" s="98" t="s">
        <v>60</v>
      </c>
      <c r="G73" s="100" t="s">
        <v>175</v>
      </c>
      <c r="H73" s="49">
        <v>520000</v>
      </c>
      <c r="I73" s="81">
        <f t="shared" si="1"/>
        <v>520000</v>
      </c>
    </row>
    <row r="74" spans="1:9" ht="118.5" customHeight="1" x14ac:dyDescent="0.2">
      <c r="A74" s="44"/>
      <c r="B74" s="38"/>
      <c r="C74" s="48"/>
      <c r="D74" s="83"/>
      <c r="E74" s="44" t="s">
        <v>50</v>
      </c>
      <c r="F74" s="38" t="s">
        <v>51</v>
      </c>
      <c r="G74" s="101" t="s">
        <v>176</v>
      </c>
      <c r="H74" s="49">
        <v>1000000</v>
      </c>
      <c r="I74" s="81">
        <f t="shared" si="1"/>
        <v>1000000</v>
      </c>
    </row>
    <row r="75" spans="1:9" ht="187.5" customHeight="1" x14ac:dyDescent="0.2">
      <c r="A75" s="41"/>
      <c r="B75" s="27"/>
      <c r="C75" s="48"/>
      <c r="D75" s="84"/>
      <c r="E75" s="44" t="s">
        <v>59</v>
      </c>
      <c r="F75" s="50" t="s">
        <v>60</v>
      </c>
      <c r="G75" s="49" t="s">
        <v>61</v>
      </c>
      <c r="H75" s="49">
        <v>1535340</v>
      </c>
      <c r="I75" s="79">
        <f t="shared" si="1"/>
        <v>1535340</v>
      </c>
    </row>
    <row r="76" spans="1:9" ht="75.75" customHeight="1" x14ac:dyDescent="0.2">
      <c r="A76" s="51">
        <v>1110000</v>
      </c>
      <c r="B76" s="52" t="s">
        <v>62</v>
      </c>
      <c r="C76" s="20"/>
      <c r="D76" s="85">
        <v>21463050</v>
      </c>
      <c r="E76" s="51">
        <v>1110000</v>
      </c>
      <c r="F76" s="52" t="s">
        <v>62</v>
      </c>
      <c r="G76" s="20"/>
      <c r="H76" s="42">
        <f>SUM(H77:H84)</f>
        <v>33473661</v>
      </c>
      <c r="I76" s="79">
        <f t="shared" si="1"/>
        <v>54936711</v>
      </c>
    </row>
    <row r="77" spans="1:9" ht="92.25" customHeight="1" x14ac:dyDescent="0.2">
      <c r="A77" s="53"/>
      <c r="B77" s="45"/>
      <c r="C77" s="20"/>
      <c r="D77" s="83"/>
      <c r="E77" s="54">
        <v>1115031</v>
      </c>
      <c r="F77" s="19" t="s">
        <v>63</v>
      </c>
      <c r="G77" s="19" t="s">
        <v>64</v>
      </c>
      <c r="H77" s="55">
        <v>400000</v>
      </c>
      <c r="I77" s="79">
        <f t="shared" si="1"/>
        <v>400000</v>
      </c>
    </row>
    <row r="78" spans="1:9" ht="127.5" customHeight="1" x14ac:dyDescent="0.2">
      <c r="A78" s="53"/>
      <c r="B78" s="45"/>
      <c r="C78" s="20"/>
      <c r="D78" s="83"/>
      <c r="E78" s="54">
        <v>1115031</v>
      </c>
      <c r="F78" s="19" t="s">
        <v>63</v>
      </c>
      <c r="G78" s="30" t="s">
        <v>65</v>
      </c>
      <c r="H78" s="55">
        <v>400000</v>
      </c>
      <c r="I78" s="79">
        <f t="shared" si="1"/>
        <v>400000</v>
      </c>
    </row>
    <row r="79" spans="1:9" ht="127.5" customHeight="1" x14ac:dyDescent="0.2">
      <c r="A79" s="53"/>
      <c r="B79" s="45"/>
      <c r="C79" s="20"/>
      <c r="D79" s="83"/>
      <c r="E79" s="18" t="s">
        <v>66</v>
      </c>
      <c r="F79" s="56" t="s">
        <v>67</v>
      </c>
      <c r="G79" s="20" t="s">
        <v>68</v>
      </c>
      <c r="H79" s="55">
        <v>205000</v>
      </c>
      <c r="I79" s="79">
        <f t="shared" si="1"/>
        <v>205000</v>
      </c>
    </row>
    <row r="80" spans="1:9" ht="90.75" customHeight="1" x14ac:dyDescent="0.2">
      <c r="A80" s="54">
        <v>1117325</v>
      </c>
      <c r="B80" s="19" t="s">
        <v>69</v>
      </c>
      <c r="C80" s="57" t="s">
        <v>70</v>
      </c>
      <c r="D80" s="58">
        <v>100000</v>
      </c>
      <c r="E80" s="54">
        <v>1117325</v>
      </c>
      <c r="F80" s="19" t="s">
        <v>69</v>
      </c>
      <c r="G80" s="57" t="s">
        <v>70</v>
      </c>
      <c r="H80" s="49">
        <v>-100000</v>
      </c>
      <c r="I80" s="79">
        <f t="shared" si="1"/>
        <v>0</v>
      </c>
    </row>
    <row r="81" spans="1:9" ht="146.25" customHeight="1" x14ac:dyDescent="0.2">
      <c r="A81" s="18"/>
      <c r="B81" s="56"/>
      <c r="C81" s="56"/>
      <c r="D81" s="83"/>
      <c r="E81" s="54">
        <v>1115043</v>
      </c>
      <c r="F81" s="19" t="s">
        <v>71</v>
      </c>
      <c r="G81" s="57" t="s">
        <v>70</v>
      </c>
      <c r="H81" s="49">
        <v>27300000</v>
      </c>
      <c r="I81" s="79">
        <f t="shared" si="1"/>
        <v>27300000</v>
      </c>
    </row>
    <row r="82" spans="1:9" ht="93.75" customHeight="1" x14ac:dyDescent="0.2">
      <c r="A82" s="54">
        <v>1117670</v>
      </c>
      <c r="B82" s="59" t="s">
        <v>72</v>
      </c>
      <c r="C82" s="20" t="s">
        <v>73</v>
      </c>
      <c r="D82" s="60">
        <v>1000000</v>
      </c>
      <c r="E82" s="54">
        <v>1117670</v>
      </c>
      <c r="F82" s="59" t="s">
        <v>72</v>
      </c>
      <c r="G82" s="20" t="s">
        <v>73</v>
      </c>
      <c r="H82" s="60">
        <v>1000000</v>
      </c>
      <c r="I82" s="79">
        <f t="shared" si="1"/>
        <v>2000000</v>
      </c>
    </row>
    <row r="83" spans="1:9" ht="120.75" customHeight="1" x14ac:dyDescent="0.2">
      <c r="A83" s="54"/>
      <c r="B83" s="59"/>
      <c r="C83" s="61"/>
      <c r="D83" s="60"/>
      <c r="E83" s="54">
        <v>1117670</v>
      </c>
      <c r="F83" s="59" t="s">
        <v>72</v>
      </c>
      <c r="G83" s="19" t="s">
        <v>74</v>
      </c>
      <c r="H83" s="62">
        <v>3068661</v>
      </c>
      <c r="I83" s="79">
        <f t="shared" si="1"/>
        <v>3068661</v>
      </c>
    </row>
    <row r="84" spans="1:9" ht="177" customHeight="1" x14ac:dyDescent="0.2">
      <c r="A84" s="18"/>
      <c r="B84" s="56"/>
      <c r="C84" s="56"/>
      <c r="D84" s="83"/>
      <c r="E84" s="54">
        <v>1117340</v>
      </c>
      <c r="F84" s="19" t="s">
        <v>75</v>
      </c>
      <c r="G84" s="86" t="s">
        <v>76</v>
      </c>
      <c r="H84" s="62">
        <v>1200000</v>
      </c>
      <c r="I84" s="79">
        <f t="shared" si="1"/>
        <v>1200000</v>
      </c>
    </row>
    <row r="85" spans="1:9" ht="60" customHeight="1" x14ac:dyDescent="0.2">
      <c r="A85" s="51">
        <v>1010000</v>
      </c>
      <c r="B85" s="27" t="s">
        <v>77</v>
      </c>
      <c r="C85" s="20"/>
      <c r="D85" s="85">
        <v>1200000</v>
      </c>
      <c r="E85" s="51">
        <v>1010000</v>
      </c>
      <c r="F85" s="27" t="s">
        <v>77</v>
      </c>
      <c r="G85" s="20"/>
      <c r="H85" s="85">
        <f>SUM(H86:H88)</f>
        <v>250000</v>
      </c>
      <c r="I85" s="79">
        <f t="shared" si="1"/>
        <v>1450000</v>
      </c>
    </row>
    <row r="86" spans="1:9" ht="94.5" customHeight="1" x14ac:dyDescent="0.2">
      <c r="A86" s="63">
        <v>1011080</v>
      </c>
      <c r="B86" s="38" t="s">
        <v>78</v>
      </c>
      <c r="C86" s="20" t="s">
        <v>79</v>
      </c>
      <c r="D86" s="83">
        <v>450000</v>
      </c>
      <c r="E86" s="63">
        <v>1011080</v>
      </c>
      <c r="F86" s="38" t="s">
        <v>78</v>
      </c>
      <c r="G86" s="20" t="s">
        <v>79</v>
      </c>
      <c r="H86" s="49">
        <v>-450000</v>
      </c>
      <c r="I86" s="79">
        <f t="shared" si="1"/>
        <v>0</v>
      </c>
    </row>
    <row r="87" spans="1:9" ht="144.75" customHeight="1" x14ac:dyDescent="0.2">
      <c r="A87" s="18"/>
      <c r="B87" s="56"/>
      <c r="C87" s="20"/>
      <c r="D87" s="83"/>
      <c r="E87" s="63">
        <v>1017340</v>
      </c>
      <c r="F87" s="19" t="s">
        <v>75</v>
      </c>
      <c r="G87" s="20" t="s">
        <v>80</v>
      </c>
      <c r="H87" s="49">
        <v>450000</v>
      </c>
      <c r="I87" s="79">
        <f t="shared" si="1"/>
        <v>450000</v>
      </c>
    </row>
    <row r="88" spans="1:9" ht="153.75" customHeight="1" x14ac:dyDescent="0.2">
      <c r="A88" s="18"/>
      <c r="B88" s="56"/>
      <c r="C88" s="20"/>
      <c r="D88" s="83"/>
      <c r="E88" s="50">
        <v>1014030</v>
      </c>
      <c r="F88" s="50" t="s">
        <v>81</v>
      </c>
      <c r="G88" s="20" t="s">
        <v>82</v>
      </c>
      <c r="H88" s="49">
        <v>250000</v>
      </c>
      <c r="I88" s="79">
        <f t="shared" si="1"/>
        <v>250000</v>
      </c>
    </row>
    <row r="89" spans="1:9" ht="91.5" customHeight="1" x14ac:dyDescent="0.2">
      <c r="A89" s="41" t="s">
        <v>83</v>
      </c>
      <c r="B89" s="27" t="s">
        <v>84</v>
      </c>
      <c r="C89" s="20"/>
      <c r="D89" s="85">
        <v>473410164</v>
      </c>
      <c r="E89" s="41" t="s">
        <v>83</v>
      </c>
      <c r="F89" s="27" t="s">
        <v>84</v>
      </c>
      <c r="G89" s="20"/>
      <c r="H89" s="64">
        <f>SUM(H90:H122)</f>
        <v>105616874.5</v>
      </c>
      <c r="I89" s="79">
        <f t="shared" si="1"/>
        <v>579027038.5</v>
      </c>
    </row>
    <row r="90" spans="1:9" ht="153.75" customHeight="1" x14ac:dyDescent="0.2">
      <c r="A90" s="18" t="s">
        <v>85</v>
      </c>
      <c r="B90" s="63" t="s">
        <v>86</v>
      </c>
      <c r="C90" s="20" t="s">
        <v>87</v>
      </c>
      <c r="D90" s="83">
        <v>5000000</v>
      </c>
      <c r="E90" s="18" t="s">
        <v>85</v>
      </c>
      <c r="F90" s="63" t="s">
        <v>86</v>
      </c>
      <c r="G90" s="20" t="s">
        <v>87</v>
      </c>
      <c r="H90" s="49">
        <v>5670000</v>
      </c>
      <c r="I90" s="79">
        <f t="shared" si="1"/>
        <v>10670000</v>
      </c>
    </row>
    <row r="91" spans="1:9" ht="153.75" customHeight="1" x14ac:dyDescent="0.2">
      <c r="A91" s="18"/>
      <c r="B91" s="56"/>
      <c r="C91" s="20"/>
      <c r="D91" s="83"/>
      <c r="E91" s="18" t="s">
        <v>85</v>
      </c>
      <c r="F91" s="63" t="s">
        <v>86</v>
      </c>
      <c r="G91" s="20" t="s">
        <v>88</v>
      </c>
      <c r="H91" s="49">
        <v>2500000</v>
      </c>
      <c r="I91" s="79">
        <f t="shared" si="1"/>
        <v>2500000</v>
      </c>
    </row>
    <row r="92" spans="1:9" ht="100.5" customHeight="1" x14ac:dyDescent="0.2">
      <c r="A92" s="18"/>
      <c r="B92" s="56"/>
      <c r="C92" s="20"/>
      <c r="D92" s="83"/>
      <c r="E92" s="18" t="s">
        <v>85</v>
      </c>
      <c r="F92" s="63" t="s">
        <v>86</v>
      </c>
      <c r="G92" s="30" t="s">
        <v>89</v>
      </c>
      <c r="H92" s="49">
        <v>5270000</v>
      </c>
      <c r="I92" s="79">
        <f t="shared" si="1"/>
        <v>5270000</v>
      </c>
    </row>
    <row r="93" spans="1:9" ht="100.5" customHeight="1" x14ac:dyDescent="0.2">
      <c r="A93" s="18"/>
      <c r="B93" s="56"/>
      <c r="C93" s="20"/>
      <c r="D93" s="83"/>
      <c r="E93" s="18" t="s">
        <v>85</v>
      </c>
      <c r="F93" s="63" t="s">
        <v>86</v>
      </c>
      <c r="G93" s="30" t="s">
        <v>166</v>
      </c>
      <c r="H93" s="49">
        <v>1000000</v>
      </c>
      <c r="I93" s="79">
        <f t="shared" si="1"/>
        <v>1000000</v>
      </c>
    </row>
    <row r="94" spans="1:9" ht="87" customHeight="1" x14ac:dyDescent="0.2">
      <c r="A94" s="18"/>
      <c r="B94" s="56"/>
      <c r="C94" s="20"/>
      <c r="D94" s="83"/>
      <c r="E94" s="18" t="s">
        <v>85</v>
      </c>
      <c r="F94" s="63" t="s">
        <v>86</v>
      </c>
      <c r="G94" s="30" t="s">
        <v>167</v>
      </c>
      <c r="H94" s="49">
        <v>1600000</v>
      </c>
      <c r="I94" s="79">
        <f t="shared" si="1"/>
        <v>1600000</v>
      </c>
    </row>
    <row r="95" spans="1:9" ht="69" customHeight="1" x14ac:dyDescent="0.2">
      <c r="A95" s="18"/>
      <c r="B95" s="56"/>
      <c r="C95" s="20"/>
      <c r="D95" s="83"/>
      <c r="E95" s="18" t="s">
        <v>85</v>
      </c>
      <c r="F95" s="63" t="s">
        <v>86</v>
      </c>
      <c r="G95" s="30" t="s">
        <v>168</v>
      </c>
      <c r="H95" s="49">
        <v>800000</v>
      </c>
      <c r="I95" s="79">
        <f t="shared" si="1"/>
        <v>800000</v>
      </c>
    </row>
    <row r="96" spans="1:9" ht="100.5" customHeight="1" x14ac:dyDescent="0.2">
      <c r="A96" s="18"/>
      <c r="B96" s="56"/>
      <c r="C96" s="20"/>
      <c r="D96" s="83"/>
      <c r="E96" s="18" t="s">
        <v>85</v>
      </c>
      <c r="F96" s="63" t="s">
        <v>86</v>
      </c>
      <c r="G96" s="30" t="s">
        <v>169</v>
      </c>
      <c r="H96" s="49">
        <v>200000</v>
      </c>
      <c r="I96" s="79">
        <f t="shared" si="1"/>
        <v>200000</v>
      </c>
    </row>
    <row r="97" spans="1:9" ht="105" customHeight="1" x14ac:dyDescent="0.2">
      <c r="A97" s="18"/>
      <c r="B97" s="56"/>
      <c r="C97" s="20"/>
      <c r="D97" s="83"/>
      <c r="E97" s="63">
        <v>1217310</v>
      </c>
      <c r="F97" s="63" t="s">
        <v>90</v>
      </c>
      <c r="G97" s="20" t="s">
        <v>91</v>
      </c>
      <c r="H97" s="49">
        <v>420000</v>
      </c>
      <c r="I97" s="79">
        <f t="shared" si="1"/>
        <v>420000</v>
      </c>
    </row>
    <row r="98" spans="1:9" ht="153.75" customHeight="1" x14ac:dyDescent="0.2">
      <c r="A98" s="63">
        <v>1217310</v>
      </c>
      <c r="B98" s="63" t="s">
        <v>90</v>
      </c>
      <c r="C98" s="20" t="s">
        <v>92</v>
      </c>
      <c r="D98" s="83">
        <v>4000000</v>
      </c>
      <c r="E98" s="63">
        <v>1217310</v>
      </c>
      <c r="F98" s="63" t="s">
        <v>90</v>
      </c>
      <c r="G98" s="20" t="s">
        <v>92</v>
      </c>
      <c r="H98" s="49">
        <v>-4000000</v>
      </c>
      <c r="I98" s="79">
        <f t="shared" si="1"/>
        <v>0</v>
      </c>
    </row>
    <row r="99" spans="1:9" ht="153.75" customHeight="1" x14ac:dyDescent="0.2">
      <c r="A99" s="18"/>
      <c r="B99" s="56"/>
      <c r="C99" s="20"/>
      <c r="D99" s="83"/>
      <c r="E99" s="65" t="s">
        <v>93</v>
      </c>
      <c r="F99" s="63" t="s">
        <v>94</v>
      </c>
      <c r="G99" s="20" t="s">
        <v>95</v>
      </c>
      <c r="H99" s="49">
        <v>4000000</v>
      </c>
      <c r="I99" s="79">
        <f t="shared" si="1"/>
        <v>4000000</v>
      </c>
    </row>
    <row r="100" spans="1:9" ht="166.5" customHeight="1" x14ac:dyDescent="0.2">
      <c r="A100" s="18"/>
      <c r="B100" s="56"/>
      <c r="C100" s="20"/>
      <c r="D100" s="83"/>
      <c r="E100" s="18" t="s">
        <v>96</v>
      </c>
      <c r="F100" s="30" t="s">
        <v>97</v>
      </c>
      <c r="G100" s="30" t="s">
        <v>98</v>
      </c>
      <c r="H100" s="45">
        <v>71461874.5</v>
      </c>
      <c r="I100" s="79">
        <f t="shared" si="1"/>
        <v>71461874.5</v>
      </c>
    </row>
    <row r="101" spans="1:9" ht="166.5" customHeight="1" x14ac:dyDescent="0.2">
      <c r="A101" s="18"/>
      <c r="B101" s="56"/>
      <c r="C101" s="20"/>
      <c r="D101" s="83"/>
      <c r="E101" s="66">
        <v>1217670</v>
      </c>
      <c r="F101" s="20" t="s">
        <v>99</v>
      </c>
      <c r="G101" s="30" t="s">
        <v>177</v>
      </c>
      <c r="H101" s="45">
        <v>13620000</v>
      </c>
      <c r="I101" s="79">
        <f t="shared" si="1"/>
        <v>13620000</v>
      </c>
    </row>
    <row r="102" spans="1:9" ht="166.5" customHeight="1" x14ac:dyDescent="0.2">
      <c r="A102" s="18"/>
      <c r="B102" s="56"/>
      <c r="C102" s="20"/>
      <c r="D102" s="83"/>
      <c r="E102" s="66">
        <v>1217670</v>
      </c>
      <c r="F102" s="20" t="s">
        <v>99</v>
      </c>
      <c r="G102" s="20" t="s">
        <v>173</v>
      </c>
      <c r="H102" s="45">
        <v>2500000</v>
      </c>
      <c r="I102" s="79">
        <f t="shared" si="1"/>
        <v>2500000</v>
      </c>
    </row>
    <row r="103" spans="1:9" ht="153.75" customHeight="1" x14ac:dyDescent="0.2">
      <c r="A103" s="18"/>
      <c r="B103" s="56"/>
      <c r="C103" s="20"/>
      <c r="D103" s="83"/>
      <c r="E103" s="66">
        <v>1217670</v>
      </c>
      <c r="F103" s="20" t="s">
        <v>99</v>
      </c>
      <c r="G103" s="20" t="s">
        <v>100</v>
      </c>
      <c r="H103" s="24">
        <v>140000</v>
      </c>
      <c r="I103" s="79">
        <f t="shared" si="1"/>
        <v>140000</v>
      </c>
    </row>
    <row r="104" spans="1:9" ht="153.75" customHeight="1" x14ac:dyDescent="0.2">
      <c r="A104" s="66">
        <v>1216090</v>
      </c>
      <c r="B104" s="20" t="s">
        <v>101</v>
      </c>
      <c r="C104" s="20" t="s">
        <v>68</v>
      </c>
      <c r="D104" s="24">
        <v>205000</v>
      </c>
      <c r="E104" s="66">
        <v>1216090</v>
      </c>
      <c r="F104" s="20" t="s">
        <v>101</v>
      </c>
      <c r="G104" s="20" t="s">
        <v>68</v>
      </c>
      <c r="H104" s="49">
        <v>-205000</v>
      </c>
      <c r="I104" s="79">
        <f t="shared" si="1"/>
        <v>0</v>
      </c>
    </row>
    <row r="105" spans="1:9" ht="153.75" customHeight="1" x14ac:dyDescent="0.2">
      <c r="A105" s="18" t="s">
        <v>102</v>
      </c>
      <c r="B105" s="63" t="s">
        <v>101</v>
      </c>
      <c r="C105" s="20" t="s">
        <v>103</v>
      </c>
      <c r="D105" s="83">
        <v>232079</v>
      </c>
      <c r="E105" s="18" t="s">
        <v>102</v>
      </c>
      <c r="F105" s="63" t="s">
        <v>101</v>
      </c>
      <c r="G105" s="20" t="s">
        <v>103</v>
      </c>
      <c r="H105" s="83">
        <v>-232079</v>
      </c>
      <c r="I105" s="79">
        <f t="shared" si="1"/>
        <v>0</v>
      </c>
    </row>
    <row r="106" spans="1:9" ht="153.75" customHeight="1" x14ac:dyDescent="0.2">
      <c r="A106" s="18"/>
      <c r="B106" s="56"/>
      <c r="C106" s="20"/>
      <c r="D106" s="83"/>
      <c r="E106" s="18" t="s">
        <v>102</v>
      </c>
      <c r="F106" s="63" t="s">
        <v>101</v>
      </c>
      <c r="G106" s="20" t="s">
        <v>104</v>
      </c>
      <c r="H106" s="49">
        <v>232079</v>
      </c>
      <c r="I106" s="79">
        <f t="shared" si="1"/>
        <v>232079</v>
      </c>
    </row>
    <row r="107" spans="1:9" ht="153.75" customHeight="1" x14ac:dyDescent="0.2">
      <c r="A107" s="18"/>
      <c r="B107" s="56"/>
      <c r="C107" s="20"/>
      <c r="D107" s="83"/>
      <c r="E107" s="18" t="s">
        <v>102</v>
      </c>
      <c r="F107" s="63" t="s">
        <v>101</v>
      </c>
      <c r="G107" s="30" t="s">
        <v>105</v>
      </c>
      <c r="H107" s="24">
        <v>440000</v>
      </c>
      <c r="I107" s="79">
        <f t="shared" si="1"/>
        <v>440000</v>
      </c>
    </row>
    <row r="108" spans="1:9" ht="153.75" customHeight="1" x14ac:dyDescent="0.2">
      <c r="A108" s="18"/>
      <c r="B108" s="56"/>
      <c r="C108" s="20"/>
      <c r="D108" s="83"/>
      <c r="E108" s="18" t="s">
        <v>102</v>
      </c>
      <c r="F108" s="63" t="s">
        <v>101</v>
      </c>
      <c r="G108" s="30" t="s">
        <v>106</v>
      </c>
      <c r="H108" s="24">
        <v>200000</v>
      </c>
      <c r="I108" s="79">
        <f t="shared" si="1"/>
        <v>200000</v>
      </c>
    </row>
    <row r="109" spans="1:9" ht="153.75" customHeight="1" x14ac:dyDescent="0.2">
      <c r="A109" s="18" t="s">
        <v>102</v>
      </c>
      <c r="B109" s="63" t="s">
        <v>101</v>
      </c>
      <c r="C109" s="20" t="s">
        <v>107</v>
      </c>
      <c r="D109" s="83">
        <v>1000000</v>
      </c>
      <c r="E109" s="18" t="s">
        <v>102</v>
      </c>
      <c r="F109" s="63" t="s">
        <v>101</v>
      </c>
      <c r="G109" s="20" t="s">
        <v>107</v>
      </c>
      <c r="H109" s="49">
        <v>-1000000</v>
      </c>
      <c r="I109" s="79">
        <f t="shared" si="1"/>
        <v>0</v>
      </c>
    </row>
    <row r="110" spans="1:9" ht="118.5" customHeight="1" x14ac:dyDescent="0.2">
      <c r="A110" s="18"/>
      <c r="B110" s="56"/>
      <c r="C110" s="20"/>
      <c r="D110" s="83"/>
      <c r="E110" s="18" t="s">
        <v>102</v>
      </c>
      <c r="F110" s="63" t="s">
        <v>101</v>
      </c>
      <c r="G110" s="20" t="s">
        <v>108</v>
      </c>
      <c r="H110" s="49">
        <v>1000000</v>
      </c>
      <c r="I110" s="79">
        <f t="shared" si="1"/>
        <v>1000000</v>
      </c>
    </row>
    <row r="111" spans="1:9" ht="109.5" customHeight="1" x14ac:dyDescent="0.2">
      <c r="A111" s="18" t="s">
        <v>102</v>
      </c>
      <c r="B111" s="63" t="s">
        <v>101</v>
      </c>
      <c r="C111" s="20" t="s">
        <v>109</v>
      </c>
      <c r="D111" s="83">
        <v>420000</v>
      </c>
      <c r="E111" s="18" t="s">
        <v>102</v>
      </c>
      <c r="F111" s="63" t="s">
        <v>101</v>
      </c>
      <c r="G111" s="20" t="s">
        <v>109</v>
      </c>
      <c r="H111" s="49">
        <v>-420000</v>
      </c>
      <c r="I111" s="79">
        <f t="shared" si="1"/>
        <v>0</v>
      </c>
    </row>
    <row r="112" spans="1:9" ht="125.25" customHeight="1" x14ac:dyDescent="0.2">
      <c r="A112" s="18"/>
      <c r="B112" s="56"/>
      <c r="C112" s="20"/>
      <c r="D112" s="83"/>
      <c r="E112" s="18" t="s">
        <v>102</v>
      </c>
      <c r="F112" s="63" t="s">
        <v>101</v>
      </c>
      <c r="G112" s="20" t="s">
        <v>110</v>
      </c>
      <c r="H112" s="49">
        <v>420000</v>
      </c>
      <c r="I112" s="79">
        <f t="shared" si="1"/>
        <v>420000</v>
      </c>
    </row>
    <row r="113" spans="1:10" ht="125.25" customHeight="1" x14ac:dyDescent="0.2">
      <c r="A113" s="18" t="s">
        <v>102</v>
      </c>
      <c r="B113" s="63" t="s">
        <v>101</v>
      </c>
      <c r="C113" s="20" t="s">
        <v>111</v>
      </c>
      <c r="D113" s="83">
        <v>45000</v>
      </c>
      <c r="E113" s="18" t="s">
        <v>102</v>
      </c>
      <c r="F113" s="63" t="s">
        <v>101</v>
      </c>
      <c r="G113" s="20" t="s">
        <v>111</v>
      </c>
      <c r="H113" s="49">
        <v>-45000</v>
      </c>
      <c r="I113" s="79">
        <f t="shared" si="1"/>
        <v>0</v>
      </c>
    </row>
    <row r="114" spans="1:10" ht="125.25" customHeight="1" x14ac:dyDescent="0.2">
      <c r="A114" s="18"/>
      <c r="B114" s="56"/>
      <c r="C114" s="20"/>
      <c r="D114" s="83"/>
      <c r="E114" s="18" t="s">
        <v>102</v>
      </c>
      <c r="F114" s="63" t="s">
        <v>101</v>
      </c>
      <c r="G114" s="20" t="s">
        <v>112</v>
      </c>
      <c r="H114" s="49">
        <v>45000</v>
      </c>
      <c r="I114" s="79">
        <f t="shared" si="1"/>
        <v>45000</v>
      </c>
    </row>
    <row r="115" spans="1:10" ht="111" customHeight="1" x14ac:dyDescent="0.2">
      <c r="A115" s="18" t="s">
        <v>102</v>
      </c>
      <c r="B115" s="63" t="s">
        <v>101</v>
      </c>
      <c r="C115" s="20" t="s">
        <v>113</v>
      </c>
      <c r="D115" s="83">
        <v>300000</v>
      </c>
      <c r="E115" s="18" t="s">
        <v>102</v>
      </c>
      <c r="F115" s="63" t="s">
        <v>101</v>
      </c>
      <c r="G115" s="20" t="s">
        <v>113</v>
      </c>
      <c r="H115" s="83">
        <v>-300000</v>
      </c>
      <c r="I115" s="79">
        <f t="shared" si="1"/>
        <v>0</v>
      </c>
    </row>
    <row r="116" spans="1:10" ht="125.25" customHeight="1" x14ac:dyDescent="0.2">
      <c r="A116" s="18"/>
      <c r="B116" s="56"/>
      <c r="C116" s="20"/>
      <c r="D116" s="83"/>
      <c r="E116" s="18" t="s">
        <v>102</v>
      </c>
      <c r="F116" s="63" t="s">
        <v>101</v>
      </c>
      <c r="G116" s="20" t="s">
        <v>114</v>
      </c>
      <c r="H116" s="49">
        <v>300000</v>
      </c>
      <c r="I116" s="79">
        <f t="shared" si="1"/>
        <v>300000</v>
      </c>
    </row>
    <row r="117" spans="1:10" ht="125.25" customHeight="1" x14ac:dyDescent="0.2">
      <c r="A117" s="18" t="s">
        <v>102</v>
      </c>
      <c r="B117" s="63" t="s">
        <v>101</v>
      </c>
      <c r="C117" s="20" t="s">
        <v>115</v>
      </c>
      <c r="D117" s="83">
        <v>1300000</v>
      </c>
      <c r="E117" s="18" t="s">
        <v>102</v>
      </c>
      <c r="F117" s="63" t="s">
        <v>101</v>
      </c>
      <c r="G117" s="20" t="s">
        <v>115</v>
      </c>
      <c r="H117" s="49">
        <v>-1300000</v>
      </c>
      <c r="I117" s="79">
        <f t="shared" si="1"/>
        <v>0</v>
      </c>
    </row>
    <row r="118" spans="1:10" ht="125.25" customHeight="1" x14ac:dyDescent="0.2">
      <c r="A118" s="18"/>
      <c r="B118" s="56"/>
      <c r="C118" s="20"/>
      <c r="D118" s="83"/>
      <c r="E118" s="18" t="s">
        <v>102</v>
      </c>
      <c r="F118" s="63" t="s">
        <v>101</v>
      </c>
      <c r="G118" s="20" t="s">
        <v>116</v>
      </c>
      <c r="H118" s="49">
        <v>1300000</v>
      </c>
      <c r="I118" s="79">
        <f t="shared" si="1"/>
        <v>1300000</v>
      </c>
    </row>
    <row r="119" spans="1:10" ht="125.25" customHeight="1" x14ac:dyDescent="0.2">
      <c r="A119" s="18" t="s">
        <v>102</v>
      </c>
      <c r="B119" s="63" t="s">
        <v>101</v>
      </c>
      <c r="C119" s="20" t="s">
        <v>117</v>
      </c>
      <c r="D119" s="83">
        <v>1100000</v>
      </c>
      <c r="E119" s="18" t="s">
        <v>102</v>
      </c>
      <c r="F119" s="63" t="s">
        <v>101</v>
      </c>
      <c r="G119" s="20" t="s">
        <v>117</v>
      </c>
      <c r="H119" s="49">
        <v>-1100000</v>
      </c>
      <c r="I119" s="79">
        <f t="shared" si="1"/>
        <v>0</v>
      </c>
    </row>
    <row r="120" spans="1:10" ht="171" customHeight="1" x14ac:dyDescent="0.2">
      <c r="A120" s="18"/>
      <c r="B120" s="56"/>
      <c r="C120" s="20"/>
      <c r="D120" s="83"/>
      <c r="E120" s="18" t="s">
        <v>102</v>
      </c>
      <c r="F120" s="63" t="s">
        <v>101</v>
      </c>
      <c r="G120" s="20" t="s">
        <v>118</v>
      </c>
      <c r="H120" s="49">
        <v>1100000</v>
      </c>
      <c r="I120" s="79">
        <f t="shared" si="1"/>
        <v>1100000</v>
      </c>
    </row>
    <row r="121" spans="1:10" ht="156" customHeight="1" x14ac:dyDescent="0.2">
      <c r="A121" s="18" t="s">
        <v>102</v>
      </c>
      <c r="B121" s="63" t="s">
        <v>101</v>
      </c>
      <c r="C121" s="20" t="s">
        <v>119</v>
      </c>
      <c r="D121" s="83">
        <v>2000000</v>
      </c>
      <c r="E121" s="18" t="s">
        <v>102</v>
      </c>
      <c r="F121" s="63" t="s">
        <v>101</v>
      </c>
      <c r="G121" s="20" t="s">
        <v>119</v>
      </c>
      <c r="H121" s="49">
        <v>-2000000</v>
      </c>
      <c r="I121" s="79">
        <f t="shared" si="1"/>
        <v>0</v>
      </c>
    </row>
    <row r="122" spans="1:10" ht="159.75" customHeight="1" x14ac:dyDescent="0.2">
      <c r="A122" s="18"/>
      <c r="B122" s="56"/>
      <c r="C122" s="20"/>
      <c r="D122" s="83"/>
      <c r="E122" s="18" t="s">
        <v>102</v>
      </c>
      <c r="F122" s="63" t="s">
        <v>101</v>
      </c>
      <c r="G122" s="20" t="s">
        <v>120</v>
      </c>
      <c r="H122" s="49">
        <v>2000000</v>
      </c>
      <c r="I122" s="79">
        <f t="shared" si="1"/>
        <v>2000000</v>
      </c>
    </row>
    <row r="123" spans="1:10" ht="58.5" customHeight="1" x14ac:dyDescent="0.2">
      <c r="A123" s="26" t="s">
        <v>121</v>
      </c>
      <c r="B123" s="27" t="s">
        <v>122</v>
      </c>
      <c r="C123" s="20"/>
      <c r="D123" s="85">
        <v>180000</v>
      </c>
      <c r="E123" s="26" t="s">
        <v>121</v>
      </c>
      <c r="F123" s="27" t="s">
        <v>122</v>
      </c>
      <c r="G123" s="20"/>
      <c r="H123" s="42">
        <f>SUM(H124)</f>
        <v>824000</v>
      </c>
      <c r="I123" s="79">
        <f t="shared" si="1"/>
        <v>1004000</v>
      </c>
    </row>
    <row r="124" spans="1:10" ht="42.75" customHeight="1" x14ac:dyDescent="0.2">
      <c r="A124" s="65"/>
      <c r="B124" s="67"/>
      <c r="C124" s="56"/>
      <c r="D124" s="83"/>
      <c r="E124" s="65" t="s">
        <v>123</v>
      </c>
      <c r="F124" s="67" t="s">
        <v>124</v>
      </c>
      <c r="G124" s="56" t="s">
        <v>164</v>
      </c>
      <c r="H124" s="49">
        <v>824000</v>
      </c>
      <c r="I124" s="79">
        <f t="shared" si="1"/>
        <v>824000</v>
      </c>
      <c r="J124" s="13"/>
    </row>
    <row r="125" spans="1:10" ht="42.75" customHeight="1" x14ac:dyDescent="0.2">
      <c r="A125" s="107" t="s">
        <v>178</v>
      </c>
      <c r="B125" s="108" t="s">
        <v>179</v>
      </c>
      <c r="C125" s="56"/>
      <c r="D125" s="85">
        <v>63222062</v>
      </c>
      <c r="E125" s="107" t="s">
        <v>178</v>
      </c>
      <c r="F125" s="108" t="s">
        <v>179</v>
      </c>
      <c r="G125" s="56"/>
      <c r="H125" s="42">
        <f>H126</f>
        <v>-13620000</v>
      </c>
      <c r="I125" s="79">
        <f t="shared" si="1"/>
        <v>49602062</v>
      </c>
      <c r="J125" s="13"/>
    </row>
    <row r="126" spans="1:10" ht="142.5" customHeight="1" x14ac:dyDescent="0.2">
      <c r="A126" s="109" t="s">
        <v>180</v>
      </c>
      <c r="B126" s="111" t="s">
        <v>181</v>
      </c>
      <c r="C126" s="20"/>
      <c r="D126" s="83">
        <v>63222062</v>
      </c>
      <c r="E126" s="109" t="s">
        <v>180</v>
      </c>
      <c r="F126" s="111" t="s">
        <v>181</v>
      </c>
      <c r="G126" s="20"/>
      <c r="H126" s="49">
        <v>-13620000</v>
      </c>
      <c r="I126" s="79">
        <f t="shared" si="1"/>
        <v>49602062</v>
      </c>
      <c r="J126" s="13"/>
    </row>
    <row r="127" spans="1:10" ht="75" customHeight="1" x14ac:dyDescent="0.2">
      <c r="A127" s="110">
        <v>3718881</v>
      </c>
      <c r="B127" s="112" t="s">
        <v>182</v>
      </c>
      <c r="C127" s="113" t="s">
        <v>183</v>
      </c>
      <c r="D127" s="114">
        <v>63222062</v>
      </c>
      <c r="E127" s="110">
        <v>3718881</v>
      </c>
      <c r="F127" s="112" t="s">
        <v>182</v>
      </c>
      <c r="G127" s="113" t="s">
        <v>183</v>
      </c>
      <c r="H127" s="49">
        <v>-13620000</v>
      </c>
      <c r="I127" s="79">
        <f t="shared" si="1"/>
        <v>49602062</v>
      </c>
      <c r="J127" s="13"/>
    </row>
    <row r="128" spans="1:10" ht="28.5" customHeight="1" x14ac:dyDescent="0.2">
      <c r="A128" s="110"/>
      <c r="B128" s="68" t="s">
        <v>125</v>
      </c>
      <c r="C128" s="48"/>
      <c r="D128" s="69">
        <v>644027574</v>
      </c>
      <c r="E128" s="63"/>
      <c r="F128" s="63"/>
      <c r="G128" s="48"/>
      <c r="H128" s="69">
        <f>H123+H89+H85+H76+H66+H19+H15+H125</f>
        <v>138351765.5</v>
      </c>
      <c r="I128" s="79">
        <f>D128+H128</f>
        <v>782379339.5</v>
      </c>
    </row>
    <row r="129" spans="1:10" ht="84.75" customHeight="1" x14ac:dyDescent="0.25">
      <c r="A129" s="70"/>
      <c r="B129" s="70" t="s">
        <v>126</v>
      </c>
      <c r="C129" s="71"/>
      <c r="D129" s="70"/>
      <c r="E129" s="70"/>
      <c r="F129" s="70" t="s">
        <v>127</v>
      </c>
      <c r="G129" s="70"/>
      <c r="H129" s="70"/>
      <c r="I129" s="87"/>
    </row>
    <row r="130" spans="1:10" ht="92.25" customHeight="1" x14ac:dyDescent="0.25">
      <c r="A130" s="8"/>
      <c r="B130" s="8"/>
      <c r="C130" s="72"/>
      <c r="D130" s="8"/>
      <c r="E130" s="8"/>
      <c r="F130" s="70"/>
      <c r="G130" s="8"/>
      <c r="H130" s="8"/>
      <c r="I130" s="8"/>
    </row>
    <row r="131" spans="1:10" ht="71.25" customHeight="1" x14ac:dyDescent="0.25">
      <c r="C131" s="73"/>
      <c r="D131" s="70"/>
      <c r="E131" s="70"/>
      <c r="F131" s="8"/>
    </row>
    <row r="132" spans="1:10" ht="81.75" hidden="1" customHeight="1" x14ac:dyDescent="0.25">
      <c r="C132" s="73"/>
    </row>
    <row r="133" spans="1:10" ht="75.75" hidden="1" customHeight="1" x14ac:dyDescent="0.25">
      <c r="C133" s="73"/>
    </row>
    <row r="134" spans="1:10" ht="100.5" hidden="1" customHeight="1" x14ac:dyDescent="0.25">
      <c r="C134" s="73"/>
      <c r="D134" s="74"/>
    </row>
    <row r="135" spans="1:10" ht="48.75" hidden="1" customHeight="1" x14ac:dyDescent="0.25">
      <c r="C135" s="73"/>
    </row>
    <row r="136" spans="1:10" ht="48.75" hidden="1" customHeight="1" x14ac:dyDescent="0.2"/>
    <row r="137" spans="1:10" ht="48.75" hidden="1" customHeight="1" x14ac:dyDescent="0.2"/>
    <row r="138" spans="1:10" ht="48.75" hidden="1" customHeight="1" x14ac:dyDescent="0.2"/>
    <row r="139" spans="1:10" ht="48.75" hidden="1" customHeight="1" x14ac:dyDescent="0.2"/>
    <row r="140" spans="1:10" ht="48.75" hidden="1" customHeight="1" x14ac:dyDescent="0.2"/>
    <row r="141" spans="1:10" ht="120" customHeight="1" x14ac:dyDescent="0.2"/>
    <row r="142" spans="1:10" ht="82.5" customHeight="1" x14ac:dyDescent="0.2"/>
    <row r="143" spans="1:10" ht="57" customHeight="1" x14ac:dyDescent="0.2">
      <c r="J143" s="8"/>
    </row>
    <row r="144" spans="1:10" ht="112.5" customHeight="1" x14ac:dyDescent="0.2">
      <c r="J144" s="8"/>
    </row>
    <row r="145" spans="10:10" ht="165" customHeight="1" x14ac:dyDescent="0.2">
      <c r="J145" s="8"/>
    </row>
    <row r="146" spans="10:10" ht="95.25" customHeight="1" x14ac:dyDescent="0.2">
      <c r="J146" s="8"/>
    </row>
    <row r="147" spans="10:10" ht="38.25" customHeight="1" x14ac:dyDescent="0.2">
      <c r="J147" s="8"/>
    </row>
    <row r="148" spans="10:10" ht="14.25" x14ac:dyDescent="0.2">
      <c r="J148" s="8"/>
    </row>
    <row r="149" spans="10:10" ht="15.75" customHeight="1" x14ac:dyDescent="0.2">
      <c r="J149" s="8"/>
    </row>
    <row r="151" spans="10:10" ht="12.75" customHeight="1" x14ac:dyDescent="0.2"/>
    <row r="152" spans="10:10" ht="12.75" customHeight="1" x14ac:dyDescent="0.2"/>
    <row r="153" spans="10:10" ht="12.75" customHeight="1" x14ac:dyDescent="0.2"/>
    <row r="154" spans="10:10" ht="12.75" customHeight="1" x14ac:dyDescent="0.2"/>
  </sheetData>
  <mergeCells count="10">
    <mergeCell ref="A5:H5"/>
    <mergeCell ref="A7:H7"/>
    <mergeCell ref="A8:H8"/>
    <mergeCell ref="A12:D12"/>
    <mergeCell ref="E12:H12"/>
    <mergeCell ref="I12:I14"/>
    <mergeCell ref="C13:C14"/>
    <mergeCell ref="D13:D14"/>
    <mergeCell ref="G13:G14"/>
    <mergeCell ref="H13:H14"/>
  </mergeCells>
  <hyperlinks>
    <hyperlink ref="G84" r:id="rId1" display="https://www.google.com/maps/search/%D0%B2%D1%83%D0%BB.+%D0%97%D0%B0%D0%BC%D0%BA%D0%BE%D0%B2%D0%B0,+12?entry=gmail&amp;source=g"/>
  </hyperlinks>
  <pageMargins left="0.19685039370078741" right="0.19685039370078741" top="0.59055118110236227" bottom="1.1811023622047245" header="0.31496062992125984" footer="0.31496062992125984"/>
  <pageSetup paperSize="9" scale="80" orientation="landscape" r:id="rId2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дод-5</vt:lpstr>
      <vt:lpstr>'дод-5'!Область_печати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2021-03-02T12:08:41Z</cp:lastPrinted>
  <dcterms:created xsi:type="dcterms:W3CDTF">2021-02-12T11:43:33Z</dcterms:created>
  <dcterms:modified xsi:type="dcterms:W3CDTF">2021-03-03T14:21:03Z</dcterms:modified>
</cp:coreProperties>
</file>