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5" sheetId="1" r:id="rId1"/>
  </sheets>
  <definedNames>
    <definedName name="_xlnm.Print_Area" localSheetId="0">'дод-5'!$A$1:$I$34</definedName>
  </definedNames>
  <calcPr calcId="162913"/>
</workbook>
</file>

<file path=xl/calcChain.xml><?xml version="1.0" encoding="utf-8"?>
<calcChain xmlns="http://schemas.openxmlformats.org/spreadsheetml/2006/main">
  <c r="H25" i="1"/>
  <c r="H33" s="1"/>
  <c r="I26"/>
  <c r="I27"/>
  <c r="I28"/>
  <c r="I29"/>
  <c r="I25" l="1"/>
  <c r="H28"/>
  <c r="I31"/>
  <c r="I32"/>
  <c r="H21" l="1"/>
  <c r="I23"/>
  <c r="I24"/>
  <c r="H15"/>
  <c r="I19" l="1"/>
  <c r="I18"/>
  <c r="I17"/>
  <c r="I30" l="1"/>
  <c r="I22"/>
  <c r="I21"/>
  <c r="I20"/>
  <c r="I16"/>
  <c r="I15"/>
  <c r="E10"/>
  <c r="I33" l="1"/>
</calcChain>
</file>

<file path=xl/sharedStrings.xml><?xml version="1.0" encoding="utf-8"?>
<sst xmlns="http://schemas.openxmlformats.org/spreadsheetml/2006/main" count="107" uniqueCount="53">
  <si>
    <t xml:space="preserve">Розподіл коштів бюджету розвитку на здійснення заходів із будівництва,  реконструкції </t>
  </si>
  <si>
    <t>у 2021 році</t>
  </si>
  <si>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</si>
  <si>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</si>
  <si>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</si>
  <si>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</si>
  <si>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</si>
  <si>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</si>
  <si>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</si>
  <si>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</si>
  <si>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Назва об"єкту відповідно до проектно-кошторисної документації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</si>
  <si>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</si>
  <si>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</si>
  <si>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</si>
  <si>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</si>
  <si>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0610000</t>
  </si>
  <si>
    <t xml:space="preserve">Управління освіти і науки </t>
  </si>
  <si>
    <t>0611021</t>
  </si>
  <si>
    <t xml:space="preserve">Надання загальної середньої освіти закладами  загальної середньої  освіти </t>
  </si>
  <si>
    <t>Тернопільській спеціалізованій школі І-ІІІ ст. №5 з поглибленим вивченням іноземних мов ТМР   на капітальний ремонт будівлі</t>
  </si>
  <si>
    <t>Управління розвитку спорту та фізичної культури</t>
  </si>
  <si>
    <t>1115061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</si>
  <si>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</si>
  <si>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Капітальний ремонт- заміна покриття скейт парку на  відпочинковій  зоні Циганка м. Тернополя</t>
  </si>
  <si>
    <t>1210000</t>
  </si>
  <si>
    <t>Управління  житлово-комунального господарства, благоустрою  та екології</t>
  </si>
  <si>
    <t>1216030</t>
  </si>
  <si>
    <t>Організація благоустрою населених пунктів</t>
  </si>
  <si>
    <t>1216011</t>
  </si>
  <si>
    <t>Експлуатація та технічне обслуговування житлового фонду</t>
  </si>
  <si>
    <t>ВСЬОГО</t>
  </si>
  <si>
    <t xml:space="preserve">Міський голова </t>
  </si>
  <si>
    <t>Сергій НАДАЛ</t>
  </si>
  <si>
    <t xml:space="preserve">ТНВК "Загальноосвітня школа І-ІІІст. економічний ліцей№9 ім. І. Блажкевич"ТМР на придбання основних засобів  (шкільний громадський бюджет) </t>
  </si>
  <si>
    <t>Тернопільській спеціалізованій школі І-ІІІ ступенів №5 з поглибленим вивченням іноземних мов ТМР  на  реставраційний ремонт будівлі</t>
  </si>
  <si>
    <t>Тернопільській спеціалізованій школі І-ІІІ ступенів №5 з поглибленим вивченням іноземних мов ТМР  на  реставраційний ремонт  з підсиленням конструктивних елементів будівлі і підпірної стіни,утеплення фасадів та заміною вікон</t>
  </si>
  <si>
    <t>Тернопільській класичній гімназії на придбання основних засобів</t>
  </si>
  <si>
    <t>КО "Тернопільському міському центру  фізиччного здоров"я населення " на придбання обладнання і предметів довгострокового користування  ( громадський бюджет )</t>
  </si>
  <si>
    <t>Капітальний ремонт  та реконструкція об"єктів  благоустрою , згідно затвердженого титульного списку, погодженого з постійною депутатською комісією з питань житлово-комунального господарства, екології, надзвичайних ситуацій, енергозбереження та енергоефективності</t>
  </si>
  <si>
    <t>Термомодернізація будівель житлового фонду (на умовапх співфінансування), згідно затвердженого титульного списку, погодженого з постійною депутатською комісією з питань житлово-комунального господарства, екології, надзвичайних ситуацій, енергозбереження та енергоефективності</t>
  </si>
  <si>
    <t>Додаток 5</t>
  </si>
  <si>
    <t>до рішення  виконавчого комітету</t>
  </si>
  <si>
    <t>Капітальний ремонт спортивногор  мультифункціонального майданчика</t>
  </si>
  <si>
    <t>Капітальний ремонт спортивного  мультифункціонального майданчика</t>
  </si>
  <si>
    <t>Капітальний ремонт спортивних   майданчиків</t>
  </si>
  <si>
    <t>реставрації , капітальний ремонт об"єктів виробничої, комунікаційної та соціальної інфраструктури за об"єктами Тернопільської міської територіальної громади</t>
  </si>
  <si>
    <t>КП "  Тернопільський міський центр фізичного здоров"я населення" капітальний ремонт скейт парку на  відпочинковій  зоні Циганка  по вул. Білецька  м. Тернополя</t>
  </si>
  <si>
    <t>0710000</t>
  </si>
  <si>
    <t>Відділ   охорони здоров'я  та медичного забезпечення</t>
  </si>
  <si>
    <t>0712010</t>
  </si>
  <si>
    <t>Багатопрофільна стаціонарна медична допомога  населенню</t>
  </si>
  <si>
    <t xml:space="preserve">Комунальному некомерційному підприємству "Тернопільська міська комунальна лікарня швидкої допомоги" на придбання  обладнання </t>
  </si>
  <si>
    <t xml:space="preserve">Комунальному некомерційному підприємству "Тернопільська міська комунальна лікарня №2" на придбання  обладнання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</si>
</sst>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,##0_ ;\-#,##0\ "/>
    <numFmt numFmtId="167" formatCode="#,##0.00_ ;\-#,##0.00\ "/>
    <numFmt numFmtId="168" formatCode="#,##0.0\ _₽;\-#,##0.0\ _₽"/>
  </numFmts>
  <fonts count="20">
    <font>
      <sz val="10"/>
      <name val="Times New Roman"/>
      <charset val="204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11"/>
      <name val="Times New Roman Cyr"/>
      <charset val="204"/>
    </font>
    <font>
      <sz val="9"/>
      <name val="Times New Roman CYR"/>
      <charset val="204"/>
    </font>
    <font>
      <sz val="10"/>
      <name val="Times New Roman Cyr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>
      <alignment vertical="top"/>
    </xf>
    <xf numFmtId="0" fontId="7" fillId="0" borderId="0"/>
    <xf numFmtId="0" fontId="14" fillId="0" borderId="0"/>
    <xf numFmtId="0" fontId="14" fillId="0" borderId="0"/>
    <xf numFmtId="0" fontId="15" fillId="0" borderId="0"/>
  </cellStyleXfs>
  <cellXfs count="68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right"/>
    </xf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2" applyFont="1"/>
    <xf numFmtId="0" fontId="5" fillId="0" borderId="0" xfId="2" applyFont="1"/>
    <xf numFmtId="0" fontId="1" fillId="0" borderId="0" xfId="2"/>
    <xf numFmtId="0" fontId="3" fillId="0" borderId="0" xfId="2" applyFont="1"/>
    <xf numFmtId="0" fontId="6" fillId="0" borderId="1" xfId="1" applyFont="1" applyBorder="1" applyAlignment="1">
      <alignment horizontal="center" vertical="top"/>
    </xf>
    <xf numFmtId="0" fontId="1" fillId="0" borderId="0" xfId="2" applyFont="1"/>
    <xf numFmtId="0" fontId="6" fillId="0" borderId="1" xfId="1" applyFont="1" applyBorder="1" applyAlignment="1">
      <alignment horizontal="center" vertical="top" wrapText="1" shrinkToFit="1"/>
    </xf>
    <xf numFmtId="164" fontId="1" fillId="0" borderId="0" xfId="2" applyNumberFormat="1"/>
    <xf numFmtId="49" fontId="8" fillId="0" borderId="1" xfId="4" applyNumberFormat="1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 applyProtection="1">
      <alignment horizontal="center" vertical="center" wrapText="1" shrinkToFit="1"/>
      <protection locked="0"/>
    </xf>
    <xf numFmtId="165" fontId="6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3" fontId="8" fillId="0" borderId="1" xfId="6" applyNumberFormat="1" applyFont="1" applyFill="1" applyBorder="1" applyAlignment="1">
      <alignment horizontal="center" vertical="center" wrapText="1"/>
    </xf>
    <xf numFmtId="166" fontId="8" fillId="0" borderId="1" xfId="6" applyNumberFormat="1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3" fontId="8" fillId="0" borderId="1" xfId="6" applyNumberFormat="1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167" fontId="8" fillId="0" borderId="1" xfId="0" applyNumberFormat="1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4" fontId="6" fillId="0" borderId="1" xfId="6" applyNumberFormat="1" applyFont="1" applyBorder="1" applyAlignment="1">
      <alignment horizontal="center" vertical="center" wrapText="1"/>
    </xf>
    <xf numFmtId="0" fontId="6" fillId="0" borderId="1" xfId="9" applyFont="1" applyBorder="1" applyAlignment="1" applyProtection="1">
      <alignment horizontal="center" vertical="center" wrapText="1" shrinkToFit="1"/>
      <protection locked="0"/>
    </xf>
    <xf numFmtId="4" fontId="6" fillId="0" borderId="1" xfId="7" applyNumberFormat="1" applyFont="1" applyBorder="1" applyAlignment="1">
      <alignment horizontal="center" vertical="center" wrapText="1"/>
    </xf>
    <xf numFmtId="0" fontId="9" fillId="0" borderId="0" xfId="2" applyFont="1"/>
    <xf numFmtId="0" fontId="10" fillId="0" borderId="0" xfId="2" applyFont="1" applyBorder="1" applyAlignment="1">
      <alignment horizontal="center" vertical="center" wrapText="1"/>
    </xf>
    <xf numFmtId="0" fontId="3" fillId="0" borderId="0" xfId="2" applyFont="1" applyBorder="1" applyAlignment="1"/>
    <xf numFmtId="0" fontId="9" fillId="0" borderId="0" xfId="2" applyFont="1" applyBorder="1" applyAlignment="1"/>
    <xf numFmtId="0" fontId="1" fillId="0" borderId="0" xfId="2" applyBorder="1"/>
    <xf numFmtId="0" fontId="6" fillId="0" borderId="1" xfId="1" applyFont="1" applyBorder="1" applyAlignment="1">
      <alignment vertical="top" wrapText="1" shrinkToFit="1"/>
    </xf>
    <xf numFmtId="0" fontId="6" fillId="0" borderId="1" xfId="1" applyFont="1" applyBorder="1" applyAlignment="1">
      <alignment horizontal="center" vertical="center" wrapText="1" shrinkToFit="1"/>
    </xf>
    <xf numFmtId="4" fontId="6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 wrapText="1"/>
    </xf>
    <xf numFmtId="3" fontId="10" fillId="0" borderId="2" xfId="2" applyNumberFormat="1" applyFont="1" applyBorder="1" applyAlignment="1">
      <alignment horizontal="center" vertical="center"/>
    </xf>
    <xf numFmtId="168" fontId="8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 shrinkToFit="1"/>
      <protection locked="0"/>
    </xf>
    <xf numFmtId="168" fontId="3" fillId="0" borderId="1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 shrinkToFit="1"/>
      <protection locked="0"/>
    </xf>
    <xf numFmtId="165" fontId="6" fillId="0" borderId="1" xfId="2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165" fontId="6" fillId="0" borderId="1" xfId="6" applyNumberFormat="1" applyFont="1" applyBorder="1" applyAlignment="1">
      <alignment horizontal="center" vertical="center" wrapText="1"/>
    </xf>
    <xf numFmtId="49" fontId="8" fillId="0" borderId="1" xfId="4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6" fillId="0" borderId="1" xfId="3" applyFont="1" applyBorder="1" applyAlignment="1">
      <alignment horizontal="center" vertical="top" wrapText="1" shrinkToFit="1"/>
    </xf>
    <xf numFmtId="0" fontId="6" fillId="0" borderId="1" xfId="1" applyFont="1" applyBorder="1" applyAlignment="1">
      <alignment horizontal="center" vertical="top"/>
    </xf>
    <xf numFmtId="0" fontId="6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 shrinkToFit="1"/>
    </xf>
  </cellXfs>
  <cellStyles count="36">
    <cellStyle name="Normal_meresha_07" xfId="10"/>
    <cellStyle name="Гиперссылка 2" xfId="11"/>
    <cellStyle name="Звичайний 10" xfId="12"/>
    <cellStyle name="Звичайний 11" xfId="13"/>
    <cellStyle name="Звичайний 12" xfId="14"/>
    <cellStyle name="Звичайний 13" xfId="15"/>
    <cellStyle name="Звичайний 14" xfId="16"/>
    <cellStyle name="Звичайний 15" xfId="17"/>
    <cellStyle name="Звичайний 16" xfId="18"/>
    <cellStyle name="Звичайний 17" xfId="19"/>
    <cellStyle name="Звичайний 18" xfId="20"/>
    <cellStyle name="Звичайний 19" xfId="21"/>
    <cellStyle name="Звичайний 2" xfId="22"/>
    <cellStyle name="Звичайний 20" xfId="23"/>
    <cellStyle name="Звичайний 3" xfId="24"/>
    <cellStyle name="Звичайний 4" xfId="25"/>
    <cellStyle name="Звичайний 5" xfId="26"/>
    <cellStyle name="Звичайний 6" xfId="27"/>
    <cellStyle name="Звичайний 7" xfId="28"/>
    <cellStyle name="Звичайний 8" xfId="29"/>
    <cellStyle name="Звичайний 9" xfId="30"/>
    <cellStyle name="Звичайний_Додаток _ 3 зм_ни 4575" xfId="31"/>
    <cellStyle name="Обычный" xfId="0" builtinId="0"/>
    <cellStyle name="Обычный 2" xfId="9"/>
    <cellStyle name="Обычный 2 2" xfId="5"/>
    <cellStyle name="Обычный 25" xfId="32"/>
    <cellStyle name="Обычный 3" xfId="4"/>
    <cellStyle name="Обычный 4" xfId="33"/>
    <cellStyle name="Обычный 4 2" xfId="34"/>
    <cellStyle name="Обычный 4 3" xfId="8"/>
    <cellStyle name="Обычный 5" xfId="6"/>
    <cellStyle name="Обычный_Додаток №5 2007рік" xfId="2"/>
    <cellStyle name="Обычный_Додаток №5 2007рік 10" xfId="7"/>
    <cellStyle name="Обычный_Перелiк(змiни)" xfId="1"/>
    <cellStyle name="Обычный_Перелiк(змiни) 2" xfId="3"/>
    <cellStyle name="Стиль 1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9"/>
  <sheetViews>
    <sheetView tabSelected="1" showWhiteSpace="0" view="pageBreakPreview" topLeftCell="A32" zoomScaleSheetLayoutView="100" workbookViewId="0">
      <selection activeCell="H28" sqref="H28"/>
    </sheetView>
  </sheetViews>
  <sheetFormatPr defaultRowHeight="12.75"/>
  <cols>
    <col min="1" max="1" width="12" style="10" customWidth="1"/>
    <col min="2" max="2" width="28.6640625" style="10" customWidth="1"/>
    <col min="3" max="3" width="30" style="10" customWidth="1"/>
    <col min="4" max="4" width="20.1640625" style="10" customWidth="1"/>
    <col min="5" max="5" width="14.1640625" style="10" customWidth="1"/>
    <col min="6" max="6" width="25.5" style="10" customWidth="1"/>
    <col min="7" max="7" width="28.33203125" style="10" customWidth="1"/>
    <col min="8" max="8" width="21.83203125" style="10" customWidth="1"/>
    <col min="9" max="9" width="19.83203125" style="10" customWidth="1"/>
    <col min="10" max="11" width="9.33203125" style="10"/>
    <col min="12" max="12" width="9.6640625" style="10" customWidth="1"/>
    <col min="13" max="16384" width="9.33203125" style="10"/>
  </cols>
  <sheetData>
    <row r="1" spans="1:15" s="4" customFormat="1" ht="19.5" customHeight="1">
      <c r="A1" s="1"/>
      <c r="B1" s="1"/>
      <c r="C1" s="1"/>
      <c r="D1" s="1"/>
      <c r="E1" s="1"/>
      <c r="F1" s="1"/>
      <c r="G1" s="2"/>
      <c r="I1" s="3" t="s">
        <v>40</v>
      </c>
    </row>
    <row r="2" spans="1:15" s="4" customFormat="1" ht="15">
      <c r="A2" s="1"/>
      <c r="B2" s="1"/>
      <c r="C2" s="1"/>
      <c r="D2" s="1"/>
      <c r="E2" s="1"/>
      <c r="F2" s="1"/>
      <c r="G2" s="2"/>
      <c r="I2" s="3" t="s">
        <v>41</v>
      </c>
    </row>
    <row r="3" spans="1:15" s="4" customFormat="1" ht="15">
      <c r="A3" s="1"/>
      <c r="B3" s="1"/>
      <c r="C3" s="1"/>
      <c r="D3" s="1"/>
      <c r="E3" s="1"/>
      <c r="F3" s="1"/>
      <c r="G3" s="2"/>
      <c r="H3" s="3"/>
      <c r="I3" s="1"/>
    </row>
    <row r="4" spans="1:15" s="4" customFormat="1" ht="14.25" hidden="1">
      <c r="A4" s="1"/>
      <c r="B4" s="1"/>
      <c r="C4" s="1"/>
      <c r="D4" s="1"/>
      <c r="E4" s="1"/>
      <c r="F4" s="1"/>
      <c r="G4" s="1"/>
      <c r="H4" s="5"/>
      <c r="I4" s="1"/>
    </row>
    <row r="5" spans="1:15" s="4" customFormat="1" ht="14.25">
      <c r="A5" s="63" t="s">
        <v>0</v>
      </c>
      <c r="B5" s="63"/>
      <c r="C5" s="63"/>
      <c r="D5" s="63"/>
      <c r="E5" s="63"/>
      <c r="F5" s="63"/>
      <c r="G5" s="63"/>
      <c r="H5" s="63"/>
      <c r="I5" s="1"/>
    </row>
    <row r="6" spans="1:15" s="4" customFormat="1" ht="14.25" hidden="1">
      <c r="A6" s="6"/>
      <c r="B6" s="6"/>
      <c r="C6" s="6"/>
      <c r="D6" s="6"/>
      <c r="E6" s="6"/>
      <c r="F6" s="6"/>
      <c r="G6" s="6"/>
      <c r="H6" s="6"/>
      <c r="I6" s="1"/>
    </row>
    <row r="7" spans="1:15" s="4" customFormat="1" ht="14.25">
      <c r="A7" s="63" t="s">
        <v>45</v>
      </c>
      <c r="B7" s="63"/>
      <c r="C7" s="63"/>
      <c r="D7" s="63"/>
      <c r="E7" s="63"/>
      <c r="F7" s="63"/>
      <c r="G7" s="63"/>
      <c r="H7" s="63"/>
      <c r="I7" s="1"/>
    </row>
    <row r="8" spans="1:15" s="4" customFormat="1" ht="14.25">
      <c r="A8" s="63" t="s">
        <v>1</v>
      </c>
      <c r="B8" s="63"/>
      <c r="C8" s="63"/>
      <c r="D8" s="63"/>
      <c r="E8" s="63"/>
      <c r="F8" s="63"/>
      <c r="G8" s="63"/>
      <c r="H8" s="63"/>
      <c r="I8" s="1"/>
    </row>
    <row r="9" spans="1:15" s="4" customFormat="1" ht="15" hidden="1">
      <c r="A9" s="7"/>
      <c r="B9" s="7"/>
      <c r="C9" s="7"/>
      <c r="D9" s="7"/>
      <c r="E9" s="7"/>
      <c r="F9" s="7"/>
      <c r="G9" s="7"/>
      <c r="H9" s="7"/>
      <c r="I9" s="1"/>
    </row>
    <row r="10" spans="1:15" ht="18.75" hidden="1" customHeight="1">
      <c r="A10" s="8"/>
      <c r="B10" s="8"/>
      <c r="C10" s="8"/>
      <c r="D10" s="8"/>
      <c r="E10" s="8">
        <f>SUM(E12)</f>
        <v>0</v>
      </c>
      <c r="F10" s="8"/>
      <c r="G10" s="8"/>
      <c r="H10" s="9" t="s">
        <v>2</v>
      </c>
      <c r="I10" s="8"/>
    </row>
    <row r="11" spans="1:15" ht="18.75" customHeight="1">
      <c r="A11" s="8"/>
      <c r="B11" s="11" t="s">
        <v>3</v>
      </c>
      <c r="C11" s="8"/>
      <c r="D11" s="8"/>
      <c r="E11" s="8"/>
      <c r="F11" s="8"/>
      <c r="G11" s="8"/>
      <c r="H11" s="9"/>
      <c r="I11" s="8" t="s">
        <v>4</v>
      </c>
    </row>
    <row r="12" spans="1:15" ht="16.5" customHeight="1">
      <c r="A12" s="64" t="s">
        <v>5</v>
      </c>
      <c r="B12" s="64"/>
      <c r="C12" s="64"/>
      <c r="D12" s="64"/>
      <c r="E12" s="65" t="s">
        <v>6</v>
      </c>
      <c r="F12" s="65"/>
      <c r="G12" s="65"/>
      <c r="H12" s="65"/>
      <c r="I12" s="66" t="s">
        <v>7</v>
      </c>
    </row>
    <row r="13" spans="1:15" ht="69.75" customHeight="1">
      <c r="A13" s="12" t="s">
        <v>8</v>
      </c>
      <c r="B13" s="43" t="s">
        <v>9</v>
      </c>
      <c r="C13" s="67" t="s">
        <v>10</v>
      </c>
      <c r="D13" s="67" t="s">
        <v>11</v>
      </c>
      <c r="E13" s="12" t="s">
        <v>8</v>
      </c>
      <c r="F13" s="14" t="s">
        <v>9</v>
      </c>
      <c r="G13" s="67" t="s">
        <v>10</v>
      </c>
      <c r="H13" s="67" t="s">
        <v>11</v>
      </c>
      <c r="I13" s="66"/>
      <c r="O13" s="13" t="s">
        <v>12</v>
      </c>
    </row>
    <row r="14" spans="1:15" ht="57" customHeight="1">
      <c r="A14" s="14" t="s">
        <v>13</v>
      </c>
      <c r="B14" s="44" t="s">
        <v>14</v>
      </c>
      <c r="C14" s="67"/>
      <c r="D14" s="67"/>
      <c r="E14" s="14" t="s">
        <v>13</v>
      </c>
      <c r="F14" s="44" t="s">
        <v>14</v>
      </c>
      <c r="G14" s="67"/>
      <c r="H14" s="67"/>
      <c r="I14" s="66"/>
      <c r="K14" s="15"/>
    </row>
    <row r="15" spans="1:15" ht="51" customHeight="1">
      <c r="A15" s="18" t="s">
        <v>15</v>
      </c>
      <c r="B15" s="19" t="s">
        <v>16</v>
      </c>
      <c r="C15" s="17"/>
      <c r="D15" s="20">
        <v>36657820</v>
      </c>
      <c r="E15" s="18" t="s">
        <v>15</v>
      </c>
      <c r="F15" s="19" t="s">
        <v>16</v>
      </c>
      <c r="G15" s="17"/>
      <c r="H15" s="56">
        <f>SUM(H16:H20)</f>
        <v>95700</v>
      </c>
      <c r="I15" s="45">
        <f>D15+H15</f>
        <v>36753520</v>
      </c>
    </row>
    <row r="16" spans="1:15" ht="84" customHeight="1">
      <c r="A16" s="23" t="s">
        <v>17</v>
      </c>
      <c r="B16" s="24" t="s">
        <v>18</v>
      </c>
      <c r="C16" s="21" t="s">
        <v>19</v>
      </c>
      <c r="D16" s="25">
        <v>660000</v>
      </c>
      <c r="E16" s="23" t="s">
        <v>17</v>
      </c>
      <c r="F16" s="24" t="s">
        <v>18</v>
      </c>
      <c r="G16" s="21" t="s">
        <v>19</v>
      </c>
      <c r="H16" s="58">
        <v>-660000</v>
      </c>
      <c r="I16" s="46">
        <f t="shared" ref="I16:I20" si="0">H16+D16</f>
        <v>0</v>
      </c>
    </row>
    <row r="17" spans="1:9" ht="112.5" customHeight="1">
      <c r="A17" s="23"/>
      <c r="B17" s="59"/>
      <c r="C17" s="22"/>
      <c r="D17" s="51"/>
      <c r="E17" s="23" t="s">
        <v>17</v>
      </c>
      <c r="F17" s="59" t="s">
        <v>18</v>
      </c>
      <c r="G17" s="22" t="s">
        <v>34</v>
      </c>
      <c r="H17" s="58">
        <v>200000</v>
      </c>
      <c r="I17" s="46">
        <f t="shared" si="0"/>
        <v>200000</v>
      </c>
    </row>
    <row r="18" spans="1:9" ht="143.25" customHeight="1">
      <c r="A18" s="23"/>
      <c r="B18" s="59"/>
      <c r="C18" s="22"/>
      <c r="D18" s="51"/>
      <c r="E18" s="23" t="s">
        <v>17</v>
      </c>
      <c r="F18" s="59" t="s">
        <v>18</v>
      </c>
      <c r="G18" s="22" t="s">
        <v>35</v>
      </c>
      <c r="H18" s="51">
        <v>460000</v>
      </c>
      <c r="I18" s="46">
        <f t="shared" si="0"/>
        <v>460000</v>
      </c>
    </row>
    <row r="19" spans="1:9" ht="112.5" customHeight="1">
      <c r="A19" s="23"/>
      <c r="B19" s="52"/>
      <c r="C19" s="21"/>
      <c r="D19" s="53"/>
      <c r="E19" s="23" t="s">
        <v>17</v>
      </c>
      <c r="F19" s="59" t="s">
        <v>18</v>
      </c>
      <c r="G19" s="54" t="s">
        <v>33</v>
      </c>
      <c r="H19" s="53">
        <v>35700</v>
      </c>
      <c r="I19" s="46">
        <f t="shared" si="0"/>
        <v>35700</v>
      </c>
    </row>
    <row r="20" spans="1:9" ht="103.5" customHeight="1">
      <c r="A20" s="23"/>
      <c r="B20" s="55"/>
      <c r="C20" s="21"/>
      <c r="D20" s="25"/>
      <c r="E20" s="23" t="s">
        <v>17</v>
      </c>
      <c r="F20" s="59" t="s">
        <v>18</v>
      </c>
      <c r="G20" s="21" t="s">
        <v>36</v>
      </c>
      <c r="H20" s="26">
        <v>60000</v>
      </c>
      <c r="I20" s="46">
        <f t="shared" si="0"/>
        <v>60000</v>
      </c>
    </row>
    <row r="21" spans="1:9" ht="75.75" customHeight="1">
      <c r="A21" s="30">
        <v>1110000</v>
      </c>
      <c r="B21" s="31" t="s">
        <v>20</v>
      </c>
      <c r="C21" s="17"/>
      <c r="D21" s="49">
        <v>54936711</v>
      </c>
      <c r="E21" s="30">
        <v>1110000</v>
      </c>
      <c r="F21" s="31" t="s">
        <v>20</v>
      </c>
      <c r="G21" s="17"/>
      <c r="H21" s="60">
        <f>H22+H23+H24</f>
        <v>-202295</v>
      </c>
      <c r="I21" s="45">
        <f t="shared" ref="I21:I32" si="1">D21+H21</f>
        <v>54734416</v>
      </c>
    </row>
    <row r="22" spans="1:9" ht="127.5" customHeight="1">
      <c r="A22" s="16" t="s">
        <v>21</v>
      </c>
      <c r="B22" s="33" t="s">
        <v>22</v>
      </c>
      <c r="C22" s="17" t="s">
        <v>37</v>
      </c>
      <c r="D22" s="47">
        <v>205000</v>
      </c>
      <c r="E22" s="16" t="s">
        <v>21</v>
      </c>
      <c r="F22" s="33" t="s">
        <v>22</v>
      </c>
      <c r="G22" s="17" t="s">
        <v>37</v>
      </c>
      <c r="H22" s="32">
        <v>-202295</v>
      </c>
      <c r="I22" s="45">
        <f t="shared" si="1"/>
        <v>2705</v>
      </c>
    </row>
    <row r="23" spans="1:9" ht="127.5" customHeight="1">
      <c r="A23" s="16" t="s">
        <v>21</v>
      </c>
      <c r="B23" s="33" t="s">
        <v>22</v>
      </c>
      <c r="C23" s="17" t="s">
        <v>23</v>
      </c>
      <c r="D23" s="47">
        <v>205000</v>
      </c>
      <c r="E23" s="16" t="s">
        <v>21</v>
      </c>
      <c r="F23" s="33" t="s">
        <v>22</v>
      </c>
      <c r="G23" s="17" t="s">
        <v>23</v>
      </c>
      <c r="H23" s="32">
        <v>-205000</v>
      </c>
      <c r="I23" s="45">
        <f t="shared" si="1"/>
        <v>0</v>
      </c>
    </row>
    <row r="24" spans="1:9" ht="135" customHeight="1">
      <c r="A24" s="16"/>
      <c r="B24" s="33"/>
      <c r="C24" s="17"/>
      <c r="D24" s="47"/>
      <c r="E24" s="16" t="s">
        <v>21</v>
      </c>
      <c r="F24" s="33" t="s">
        <v>22</v>
      </c>
      <c r="G24" s="17" t="s">
        <v>46</v>
      </c>
      <c r="H24" s="32">
        <v>205000</v>
      </c>
      <c r="I24" s="45">
        <f t="shared" si="1"/>
        <v>205000</v>
      </c>
    </row>
    <row r="25" spans="1:9" ht="96.75" customHeight="1">
      <c r="A25" s="27" t="s">
        <v>47</v>
      </c>
      <c r="B25" s="19" t="s">
        <v>48</v>
      </c>
      <c r="C25" s="17"/>
      <c r="D25" s="49">
        <v>13991708</v>
      </c>
      <c r="E25" s="27" t="s">
        <v>47</v>
      </c>
      <c r="F25" s="19" t="s">
        <v>48</v>
      </c>
      <c r="G25" s="17"/>
      <c r="H25" s="62">
        <f>SUM(H26:H27)</f>
        <v>1480000</v>
      </c>
      <c r="I25" s="45">
        <f t="shared" si="1"/>
        <v>15471708</v>
      </c>
    </row>
    <row r="26" spans="1:9" ht="135" customHeight="1">
      <c r="A26" s="61" t="s">
        <v>49</v>
      </c>
      <c r="B26" s="24" t="s">
        <v>50</v>
      </c>
      <c r="C26" s="17" t="s">
        <v>51</v>
      </c>
      <c r="D26" s="47">
        <v>1350000</v>
      </c>
      <c r="E26" s="61" t="s">
        <v>49</v>
      </c>
      <c r="F26" s="24" t="s">
        <v>50</v>
      </c>
      <c r="G26" s="17" t="s">
        <v>51</v>
      </c>
      <c r="H26" s="32">
        <v>450000</v>
      </c>
      <c r="I26" s="45">
        <f t="shared" si="1"/>
        <v>1800000</v>
      </c>
    </row>
    <row r="27" spans="1:9" ht="135" customHeight="1">
      <c r="A27" s="61" t="s">
        <v>49</v>
      </c>
      <c r="B27" s="24" t="s">
        <v>50</v>
      </c>
      <c r="C27" s="17" t="s">
        <v>52</v>
      </c>
      <c r="D27" s="47">
        <v>1750000</v>
      </c>
      <c r="E27" s="61" t="s">
        <v>49</v>
      </c>
      <c r="F27" s="24" t="s">
        <v>50</v>
      </c>
      <c r="G27" s="17" t="s">
        <v>52</v>
      </c>
      <c r="H27" s="32">
        <v>1030000</v>
      </c>
      <c r="I27" s="45">
        <f t="shared" si="1"/>
        <v>2780000</v>
      </c>
    </row>
    <row r="28" spans="1:9" ht="91.5" customHeight="1">
      <c r="A28" s="27" t="s">
        <v>24</v>
      </c>
      <c r="B28" s="19" t="s">
        <v>25</v>
      </c>
      <c r="C28" s="17"/>
      <c r="D28" s="48">
        <v>579027038.5</v>
      </c>
      <c r="E28" s="27" t="s">
        <v>24</v>
      </c>
      <c r="F28" s="19" t="s">
        <v>25</v>
      </c>
      <c r="G28" s="17"/>
      <c r="H28" s="35">
        <f>SUM(H29:H32)</f>
        <v>0</v>
      </c>
      <c r="I28" s="45">
        <f t="shared" si="1"/>
        <v>579027038.5</v>
      </c>
    </row>
    <row r="29" spans="1:9" ht="180.75" customHeight="1">
      <c r="A29" s="16" t="s">
        <v>26</v>
      </c>
      <c r="B29" s="34" t="s">
        <v>27</v>
      </c>
      <c r="C29" s="17" t="s">
        <v>38</v>
      </c>
      <c r="D29" s="47">
        <v>10000000</v>
      </c>
      <c r="E29" s="16" t="s">
        <v>26</v>
      </c>
      <c r="F29" s="34" t="s">
        <v>27</v>
      </c>
      <c r="G29" s="17" t="s">
        <v>38</v>
      </c>
      <c r="H29" s="29">
        <v>-3400000</v>
      </c>
      <c r="I29" s="45">
        <f t="shared" si="1"/>
        <v>6600000</v>
      </c>
    </row>
    <row r="30" spans="1:9" ht="166.5" customHeight="1">
      <c r="A30" s="16" t="s">
        <v>28</v>
      </c>
      <c r="B30" s="34" t="s">
        <v>29</v>
      </c>
      <c r="C30" s="17" t="s">
        <v>39</v>
      </c>
      <c r="D30" s="47">
        <v>2600000</v>
      </c>
      <c r="E30" s="16" t="s">
        <v>28</v>
      </c>
      <c r="F30" s="34" t="s">
        <v>29</v>
      </c>
      <c r="G30" s="17" t="s">
        <v>39</v>
      </c>
      <c r="H30" s="29">
        <v>3400000</v>
      </c>
      <c r="I30" s="45">
        <f t="shared" si="1"/>
        <v>6000000</v>
      </c>
    </row>
    <row r="31" spans="1:9" ht="122.25" customHeight="1">
      <c r="A31" s="16" t="s">
        <v>28</v>
      </c>
      <c r="B31" s="34" t="s">
        <v>29</v>
      </c>
      <c r="C31" s="17" t="s">
        <v>42</v>
      </c>
      <c r="D31" s="47">
        <v>4000000</v>
      </c>
      <c r="E31" s="16" t="s">
        <v>28</v>
      </c>
      <c r="F31" s="34" t="s">
        <v>29</v>
      </c>
      <c r="G31" s="17" t="s">
        <v>43</v>
      </c>
      <c r="H31" s="29">
        <v>-4000000</v>
      </c>
      <c r="I31" s="45">
        <f t="shared" si="1"/>
        <v>0</v>
      </c>
    </row>
    <row r="32" spans="1:9" ht="83.25" customHeight="1">
      <c r="A32" s="16"/>
      <c r="B32" s="34"/>
      <c r="C32" s="17"/>
      <c r="D32" s="47"/>
      <c r="E32" s="16" t="s">
        <v>28</v>
      </c>
      <c r="F32" s="34" t="s">
        <v>29</v>
      </c>
      <c r="G32" s="17" t="s">
        <v>44</v>
      </c>
      <c r="H32" s="29">
        <v>4000000</v>
      </c>
      <c r="I32" s="45">
        <f t="shared" si="1"/>
        <v>4000000</v>
      </c>
    </row>
    <row r="33" spans="1:10" ht="28.5" customHeight="1">
      <c r="A33" s="57"/>
      <c r="B33" s="36" t="s">
        <v>30</v>
      </c>
      <c r="C33" s="28"/>
      <c r="D33" s="37">
        <v>782379339.5</v>
      </c>
      <c r="E33" s="34"/>
      <c r="F33" s="34"/>
      <c r="G33" s="28"/>
      <c r="H33" s="37">
        <f>H28+H21+H15+H25</f>
        <v>1373405</v>
      </c>
      <c r="I33" s="45">
        <f>D33+H33</f>
        <v>783752744.5</v>
      </c>
    </row>
    <row r="34" spans="1:10" ht="84.75" customHeight="1">
      <c r="A34" s="38"/>
      <c r="B34" s="38" t="s">
        <v>31</v>
      </c>
      <c r="C34" s="39"/>
      <c r="D34" s="38"/>
      <c r="E34" s="38"/>
      <c r="F34" s="38" t="s">
        <v>32</v>
      </c>
      <c r="G34" s="38"/>
      <c r="H34" s="38"/>
      <c r="I34" s="50"/>
    </row>
    <row r="35" spans="1:10" ht="92.25" customHeight="1">
      <c r="A35" s="8"/>
      <c r="B35" s="8"/>
      <c r="C35" s="40"/>
      <c r="D35" s="8"/>
      <c r="E35" s="8"/>
      <c r="F35" s="38"/>
      <c r="G35" s="8"/>
      <c r="H35" s="8"/>
      <c r="I35" s="8"/>
    </row>
    <row r="36" spans="1:10" ht="71.25" customHeight="1">
      <c r="C36" s="41"/>
      <c r="D36" s="38"/>
      <c r="E36" s="38"/>
      <c r="F36" s="8"/>
    </row>
    <row r="37" spans="1:10" ht="81.75" hidden="1" customHeight="1">
      <c r="C37" s="41"/>
    </row>
    <row r="38" spans="1:10" ht="75.75" hidden="1" customHeight="1">
      <c r="C38" s="41"/>
    </row>
    <row r="39" spans="1:10" ht="100.5" hidden="1" customHeight="1">
      <c r="C39" s="41"/>
      <c r="D39" s="42"/>
    </row>
    <row r="40" spans="1:10" ht="48.75" hidden="1" customHeight="1">
      <c r="C40" s="41"/>
    </row>
    <row r="41" spans="1:10" ht="48.75" hidden="1" customHeight="1"/>
    <row r="42" spans="1:10" ht="48.75" hidden="1" customHeight="1"/>
    <row r="43" spans="1:10" ht="48.75" hidden="1" customHeight="1"/>
    <row r="44" spans="1:10" ht="48.75" hidden="1" customHeight="1"/>
    <row r="45" spans="1:10" ht="48.75" hidden="1" customHeight="1"/>
    <row r="46" spans="1:10" ht="120" customHeight="1"/>
    <row r="47" spans="1:10" ht="82.5" customHeight="1"/>
    <row r="48" spans="1:10" ht="57" customHeight="1">
      <c r="J48" s="8"/>
    </row>
    <row r="49" spans="10:10" ht="112.5" customHeight="1">
      <c r="J49" s="8"/>
    </row>
    <row r="50" spans="10:10" ht="165" customHeight="1">
      <c r="J50" s="8"/>
    </row>
    <row r="51" spans="10:10" ht="95.25" customHeight="1">
      <c r="J51" s="8"/>
    </row>
    <row r="52" spans="10:10" ht="38.25" customHeight="1">
      <c r="J52" s="8"/>
    </row>
    <row r="53" spans="10:10" ht="14.25">
      <c r="J53" s="8"/>
    </row>
    <row r="54" spans="10:10" ht="15.75" customHeight="1">
      <c r="J54" s="8"/>
    </row>
    <row r="56" spans="10:10" ht="12.75" customHeight="1"/>
    <row r="57" spans="10:10" ht="12.75" customHeight="1"/>
    <row r="58" spans="10:10" ht="12.75" customHeight="1"/>
    <row r="59" spans="10:10" ht="12.75" customHeight="1"/>
  </sheetData>
  <mergeCells count="10">
    <mergeCell ref="I12:I14"/>
    <mergeCell ref="C13:C14"/>
    <mergeCell ref="D13:D14"/>
    <mergeCell ref="G13:G14"/>
    <mergeCell ref="H13:H14"/>
    <mergeCell ref="A5:H5"/>
    <mergeCell ref="A7:H7"/>
    <mergeCell ref="A8:H8"/>
    <mergeCell ref="A12:D12"/>
    <mergeCell ref="E12:H12"/>
  </mergeCells>
  <pageMargins left="0.19685039370078741" right="0.19685039370078741" top="0.59055118110236227" bottom="1.1811023622047245" header="0.31496062992125984" footer="0.31496062992125984"/>
  <pageSetup paperSize="9" scale="80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дод-5</vt:lpstr>
      <vt:lpstr>'дод-5'!Область_печати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2021-04-06T11:52:23Z</cp:lastPrinted>
  <dcterms:created xsi:type="dcterms:W3CDTF">2021-02-12T11:43:33Z</dcterms:created>
  <dcterms:modified xsi:type="dcterms:W3CDTF">2021-04-09T06:33:49Z</dcterms:modified>
</cp:coreProperties>
</file>