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2018-2019" sheetId="1" r:id="rId1"/>
    <sheet name="2018-2019  борг. гарантія" sheetId="2" r:id="rId2"/>
  </sheets>
  <definedNames>
    <definedName name="_xlnm.Print_Area" localSheetId="0">'2018-2019'!$A$1:$E$84</definedName>
    <definedName name="_xlnm.Print_Area" localSheetId="1">'2018-2019  борг. гарантія'!$A$1:$E$15</definedName>
  </definedNames>
  <calcPr calcId="144525"/>
</workbook>
</file>

<file path=xl/calcChain.xml><?xml version="1.0" encoding="utf-8"?>
<calcChain xmlns="http://schemas.openxmlformats.org/spreadsheetml/2006/main">
  <c r="E10" i="2" l="1"/>
  <c r="E9" i="2"/>
  <c r="E7" i="2"/>
  <c r="D79" i="1"/>
  <c r="E79" i="1" s="1"/>
  <c r="C79" i="1"/>
  <c r="E77" i="1"/>
  <c r="D76" i="1"/>
  <c r="C76" i="1"/>
  <c r="E76" i="1" s="1"/>
  <c r="D72" i="1"/>
  <c r="E72" i="1" s="1"/>
  <c r="C72" i="1"/>
  <c r="E71" i="1"/>
  <c r="D69" i="1"/>
  <c r="E69" i="1" s="1"/>
  <c r="C69" i="1"/>
  <c r="E68" i="1"/>
  <c r="E67" i="1"/>
  <c r="E66" i="1"/>
  <c r="E65" i="1"/>
  <c r="D64" i="1"/>
  <c r="E64" i="1" s="1"/>
  <c r="C64" i="1"/>
  <c r="E63" i="1"/>
  <c r="D62" i="1"/>
  <c r="E62" i="1" s="1"/>
  <c r="C62" i="1"/>
  <c r="E60" i="1"/>
  <c r="D59" i="1"/>
  <c r="E59" i="1" s="1"/>
  <c r="C59" i="1"/>
  <c r="C58" i="1" s="1"/>
  <c r="C78" i="1" s="1"/>
  <c r="D58" i="1"/>
  <c r="D78" i="1" s="1"/>
  <c r="E55" i="1"/>
  <c r="E54" i="1"/>
  <c r="D53" i="1"/>
  <c r="E53" i="1" s="1"/>
  <c r="C53" i="1"/>
  <c r="D51" i="1"/>
  <c r="C51" i="1"/>
  <c r="D50" i="1"/>
  <c r="E50" i="1" s="1"/>
  <c r="C50" i="1"/>
  <c r="E49" i="1"/>
  <c r="D48" i="1"/>
  <c r="E48" i="1" s="1"/>
  <c r="C48" i="1"/>
  <c r="E47" i="1"/>
  <c r="E46" i="1"/>
  <c r="E45" i="1"/>
  <c r="D44" i="1"/>
  <c r="E44" i="1" s="1"/>
  <c r="C44" i="1"/>
  <c r="E43" i="1"/>
  <c r="E42" i="1"/>
  <c r="E41" i="1"/>
  <c r="E40" i="1"/>
  <c r="E39" i="1"/>
  <c r="E38" i="1"/>
  <c r="D37" i="1"/>
  <c r="E37" i="1" s="1"/>
  <c r="C37" i="1"/>
  <c r="E35" i="1"/>
  <c r="E34" i="1"/>
  <c r="E33" i="1"/>
  <c r="E32" i="1"/>
  <c r="E31" i="1"/>
  <c r="E30" i="1"/>
  <c r="D29" i="1"/>
  <c r="E29" i="1" s="1"/>
  <c r="C29" i="1"/>
  <c r="D28" i="1"/>
  <c r="E28" i="1" s="1"/>
  <c r="C28" i="1"/>
  <c r="E26" i="1"/>
  <c r="E25" i="1"/>
  <c r="E24" i="1"/>
  <c r="E23" i="1"/>
  <c r="E22" i="1"/>
  <c r="E21" i="1"/>
  <c r="D20" i="1"/>
  <c r="E20" i="1" s="1"/>
  <c r="C20" i="1"/>
  <c r="E18" i="1"/>
  <c r="E17" i="1"/>
  <c r="E16" i="1"/>
  <c r="D15" i="1"/>
  <c r="E15" i="1" s="1"/>
  <c r="C15" i="1"/>
  <c r="E14" i="1"/>
  <c r="D11" i="1"/>
  <c r="C11" i="1"/>
  <c r="E10" i="1"/>
  <c r="E9" i="1"/>
  <c r="C9" i="1"/>
  <c r="E8" i="1"/>
  <c r="D7" i="1"/>
  <c r="E7" i="1" s="1"/>
  <c r="C7" i="1"/>
  <c r="C6" i="1"/>
  <c r="C56" i="1" s="1"/>
  <c r="C80" i="1" s="1"/>
  <c r="E78" i="1" l="1"/>
  <c r="D6" i="1"/>
  <c r="E58" i="1"/>
  <c r="D56" i="1" l="1"/>
  <c r="E6" i="1"/>
  <c r="D80" i="1" l="1"/>
  <c r="E80" i="1" s="1"/>
  <c r="E56" i="1"/>
</calcChain>
</file>

<file path=xl/sharedStrings.xml><?xml version="1.0" encoding="utf-8"?>
<sst xmlns="http://schemas.openxmlformats.org/spreadsheetml/2006/main" count="111" uniqueCount="94">
  <si>
    <t>Інформація про виконання дохідної частини бюджету м.Тернополя за 2018-2019 рр..</t>
  </si>
  <si>
    <t xml:space="preserve">                                            тис.грн.</t>
  </si>
  <si>
    <t>Назва доходів, згідно з бюджетною класифікацією</t>
  </si>
  <si>
    <t>Код бюдж. класифікації</t>
  </si>
  <si>
    <t>Факт за 2018р.</t>
  </si>
  <si>
    <t>Факт за 2019 р.</t>
  </si>
  <si>
    <t>% прим.</t>
  </si>
  <si>
    <t>І 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</si>
  <si>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</si>
  <si>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</si>
  <si>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доходи фізичних осіб</t>
  </si>
  <si>
    <t>Податок на прибуток підприємств</t>
  </si>
  <si>
    <t>Податок на прибуток підприємств і організацій, що належать до комунальної власності</t>
  </si>
  <si>
    <t>Збори за спеціальне використання природніх ресурсів</t>
  </si>
  <si>
    <t>в 21,6 рази</t>
  </si>
  <si>
    <t xml:space="preserve">Збір за спец. використання лісових ресурсів </t>
  </si>
  <si>
    <t>Рентна плата  за спец. використання води</t>
  </si>
  <si>
    <t xml:space="preserve">Рентна плата за користування надрами </t>
  </si>
  <si>
    <t>Внутрішні  податки на товари та послуги</t>
  </si>
  <si>
    <t>Акцизний податок з виробленого в Україні пального</t>
  </si>
  <si>
    <t>Акцизний податок з ввезеного в Україну пального</t>
  </si>
  <si>
    <t>Акцизний податок з реалізації  суб"єктами господарювання роздрібної торгівлі підакцизних товарів</t>
  </si>
  <si>
    <t>Місцеві податки і збори, нараховані до 1 січня 2011р.</t>
  </si>
  <si>
    <t>відмінені</t>
  </si>
  <si>
    <t xml:space="preserve">Місцеві податки і збори </t>
  </si>
  <si>
    <t>Податок на нерухоме майно, відмінне від земельної ділянки</t>
  </si>
  <si>
    <t>180101-104</t>
  </si>
  <si>
    <t>Плата за землю</t>
  </si>
  <si>
    <t>180105-109</t>
  </si>
  <si>
    <t xml:space="preserve"> </t>
  </si>
  <si>
    <t xml:space="preserve">Транспортний податок </t>
  </si>
  <si>
    <t>180110-111</t>
  </si>
  <si>
    <t xml:space="preserve">Єдиний податок </t>
  </si>
  <si>
    <t>Збір за  місця для паркування транспортних засобів</t>
  </si>
  <si>
    <t xml:space="preserve">Туристичний збір </t>
  </si>
  <si>
    <t xml:space="preserve">Збір за провадження деяких видів підпр. діяльності </t>
  </si>
  <si>
    <t>збір відмінено</t>
  </si>
  <si>
    <t>Неподаткові надходження</t>
  </si>
  <si>
    <t>Доходи від власності і підприємницької діяльності</t>
  </si>
  <si>
    <t>Частина чистого прибутку комунальних унітарних підприємств</t>
  </si>
  <si>
    <t>Плата за розміщення тимчасово вільних коштів</t>
  </si>
  <si>
    <t>Інші надходження</t>
  </si>
  <si>
    <t>Штрафні  санкції за поруш. законодавства про патентування</t>
  </si>
  <si>
    <t>Адміністративні штрафи та інші санкції</t>
  </si>
  <si>
    <t>Адміністративні штрафи та ін. санкції за поруш. закон. в сфері в-ва та обігу алкоголю</t>
  </si>
  <si>
    <t>плата за встановлення земельного сервітуту</t>
  </si>
  <si>
    <t>в 17,0 разів</t>
  </si>
  <si>
    <t>Адміністративні збори та платежі, доходи від некомерційного та побічного продажу</t>
  </si>
  <si>
    <t>Адміністративний збір  за провед. держреєстрації юридичних та фізичних осіб-підприємців</t>
  </si>
  <si>
    <t>Плата за надання інших адміністративних послуг</t>
  </si>
  <si>
    <t xml:space="preserve">Адмінбір за держреєстрацію реч.прав на нерух. майно </t>
  </si>
  <si>
    <t>Плата за скороч.  термінів надання  послуг  у сфері держреєстрації</t>
  </si>
  <si>
    <t>Надходження від орендної плати за користування цілісним майновим комплексом та ін.майном, що у комунальній власності</t>
  </si>
  <si>
    <t>Державне мито</t>
  </si>
  <si>
    <t>Інші неподаткові надходження</t>
  </si>
  <si>
    <t>Надходження сум кредиторської та депонентської заборгованості</t>
  </si>
  <si>
    <t>Кошти за шкоду на зем. ділянках держ та комун. власності</t>
  </si>
  <si>
    <t>Доходи від операцій з капіталом</t>
  </si>
  <si>
    <t>Надходження коштів від реалізації безхазяйного майна</t>
  </si>
  <si>
    <t>Офіційні трансферти</t>
  </si>
  <si>
    <t>Дотації</t>
  </si>
  <si>
    <t>Стабілізаційна дотація</t>
  </si>
  <si>
    <t xml:space="preserve">Субвенції </t>
  </si>
  <si>
    <t>Субвенції з державного бюджету</t>
  </si>
  <si>
    <t>субвенціїз місцевих бюджетів іншим бюджетам</t>
  </si>
  <si>
    <t>Разом доходів загального фонду</t>
  </si>
  <si>
    <t>ІІ. Спеціальний фонд</t>
  </si>
  <si>
    <t>Інші податки та збори</t>
  </si>
  <si>
    <t>Екологічний податок</t>
  </si>
  <si>
    <t>Збір за забруднення навколишнього природнього середовища</t>
  </si>
  <si>
    <t xml:space="preserve"> відмінено</t>
  </si>
  <si>
    <t>Надходження коштів від відшкодування втрат с/г  вироб-ва</t>
  </si>
  <si>
    <r>
      <t>І</t>
    </r>
    <r>
      <rPr>
        <sz val="10"/>
        <rFont val="Arial Cyr"/>
        <charset val="204"/>
      </rPr>
      <t>нші надходження до фондів охорони навк. середовища</t>
    </r>
  </si>
  <si>
    <t>Грошові стягнення за шкоду, заподіяну порушенням законодавства про охорону навколишнього приподного середовища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</si>
  <si>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</si>
  <si>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</si>
  <si>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відчуження майна, що знаходиться у комунальній власності</t>
  </si>
  <si>
    <t>в 11,0 разів</t>
  </si>
  <si>
    <t>Надх-ня від продажу земельних ділянок не с/г призначення</t>
  </si>
  <si>
    <t>субвенція з місцевого бюджету за рахунок залишку кошт.освітн.субвенції. що утворився на початок бюдж.періоду</t>
  </si>
  <si>
    <t>Інші субвенції з місцевого бюджету</t>
  </si>
  <si>
    <t>Цільові фонди</t>
  </si>
  <si>
    <t>Цільові фонди, утворені органами місцевого самоврядування та місцевими органами виконавчої влади</t>
  </si>
  <si>
    <t>Разом доходів спеціального фонду</t>
  </si>
  <si>
    <t xml:space="preserve">в тому числі бюджет розвитку </t>
  </si>
  <si>
    <t>Всього доходів бюджету</t>
  </si>
  <si>
    <t>Інформація про  гарантії, фінансування, кредитування м.Тернополя за 2018-2019рр.</t>
  </si>
  <si>
    <t xml:space="preserve">Назва </t>
  </si>
  <si>
    <t>%/прим.</t>
  </si>
  <si>
    <t>гарантований (непрямий) борг</t>
  </si>
  <si>
    <t>місцевий ( прямий) борг</t>
  </si>
  <si>
    <t>х</t>
  </si>
  <si>
    <t>фінансування</t>
  </si>
  <si>
    <t xml:space="preserve">кредитування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</si>
</sst>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i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Times New Roman"/>
      <family val="1"/>
      <charset val="204"/>
    </font>
    <font>
      <b/>
      <i/>
      <sz val="12"/>
      <name val="Arial Cyr"/>
      <family val="2"/>
      <charset val="204"/>
    </font>
    <font>
      <b/>
      <sz val="8"/>
      <name val="Arial Cyr"/>
      <charset val="204"/>
    </font>
    <font>
      <i/>
      <sz val="10"/>
      <name val="Arial Cyr"/>
      <family val="2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sz val="12"/>
      <name val="Arial Cyr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sz val="11"/>
      <name val="Arial Cyr"/>
      <family val="2"/>
      <charset val="204"/>
    </font>
    <font>
      <sz val="11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/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0" xfId="2" applyFont="1" applyAlignment="1"/>
    <xf numFmtId="0" fontId="1" fillId="0" borderId="0" xfId="2"/>
    <xf numFmtId="0" fontId="3" fillId="0" borderId="4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164" fontId="1" fillId="0" borderId="5" xfId="2" applyNumberFormat="1" applyBorder="1"/>
    <xf numFmtId="0" fontId="5" fillId="0" borderId="6" xfId="2" applyFont="1" applyBorder="1" applyAlignment="1">
      <alignment horizontal="center" vertical="center" wrapText="1" shrinkToFit="1"/>
    </xf>
    <xf numFmtId="0" fontId="5" fillId="0" borderId="7" xfId="2" applyFont="1" applyBorder="1" applyAlignment="1">
      <alignment horizontal="center" vertical="center" wrapText="1" shrinkToFit="1"/>
    </xf>
    <xf numFmtId="164" fontId="5" fillId="0" borderId="7" xfId="2" applyNumberFormat="1" applyFont="1" applyBorder="1" applyAlignment="1">
      <alignment horizontal="center" vertical="center" wrapText="1" shrinkToFi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3" fillId="0" borderId="6" xfId="2" applyFont="1" applyBorder="1" applyAlignment="1">
      <alignment horizontal="center" wrapText="1" shrinkToFit="1"/>
    </xf>
    <xf numFmtId="0" fontId="3" fillId="0" borderId="10" xfId="2" applyFont="1" applyBorder="1"/>
    <xf numFmtId="164" fontId="3" fillId="0" borderId="7" xfId="2" applyNumberFormat="1" applyFont="1" applyBorder="1" applyAlignment="1">
      <alignment horizontal="center"/>
    </xf>
    <xf numFmtId="165" fontId="8" fillId="0" borderId="9" xfId="1" applyNumberFormat="1" applyFont="1" applyBorder="1" applyAlignment="1">
      <alignment horizontal="center"/>
    </xf>
    <xf numFmtId="0" fontId="5" fillId="0" borderId="6" xfId="2" applyFont="1" applyBorder="1" applyAlignment="1">
      <alignment wrapText="1" shrinkToFit="1"/>
    </xf>
    <xf numFmtId="0" fontId="5" fillId="0" borderId="7" xfId="2" applyFont="1" applyBorder="1"/>
    <xf numFmtId="164" fontId="5" fillId="0" borderId="7" xfId="2" applyNumberFormat="1" applyFont="1" applyBorder="1" applyAlignment="1">
      <alignment horizontal="center"/>
    </xf>
    <xf numFmtId="0" fontId="0" fillId="0" borderId="6" xfId="2" applyFont="1" applyBorder="1" applyAlignment="1">
      <alignment wrapText="1" shrinkToFit="1"/>
    </xf>
    <xf numFmtId="0" fontId="1" fillId="0" borderId="7" xfId="2" applyBorder="1"/>
    <xf numFmtId="164" fontId="1" fillId="0" borderId="7" xfId="2" applyNumberFormat="1" applyBorder="1" applyAlignment="1">
      <alignment horizontal="center"/>
    </xf>
    <xf numFmtId="0" fontId="1" fillId="0" borderId="6" xfId="2" applyBorder="1" applyAlignment="1">
      <alignment horizontal="left" wrapText="1" shrinkToFit="1"/>
    </xf>
    <xf numFmtId="0" fontId="9" fillId="0" borderId="6" xfId="2" applyFont="1" applyBorder="1" applyAlignment="1">
      <alignment wrapText="1" shrinkToFit="1"/>
    </xf>
    <xf numFmtId="0" fontId="9" fillId="0" borderId="7" xfId="2" applyFont="1" applyBorder="1"/>
    <xf numFmtId="164" fontId="9" fillId="0" borderId="7" xfId="2" applyNumberFormat="1" applyFont="1" applyBorder="1" applyAlignment="1">
      <alignment horizontal="center"/>
    </xf>
    <xf numFmtId="0" fontId="1" fillId="0" borderId="6" xfId="2" applyFont="1" applyBorder="1" applyAlignment="1">
      <alignment wrapText="1" shrinkToFit="1"/>
    </xf>
    <xf numFmtId="0" fontId="1" fillId="0" borderId="7" xfId="2" applyFont="1" applyBorder="1"/>
    <xf numFmtId="164" fontId="1" fillId="0" borderId="7" xfId="2" applyNumberFormat="1" applyFont="1" applyBorder="1" applyAlignment="1">
      <alignment horizontal="center"/>
    </xf>
    <xf numFmtId="0" fontId="10" fillId="0" borderId="6" xfId="2" applyFont="1" applyBorder="1" applyAlignment="1">
      <alignment wrapText="1" shrinkToFit="1"/>
    </xf>
    <xf numFmtId="0" fontId="10" fillId="0" borderId="7" xfId="2" applyFont="1" applyBorder="1"/>
    <xf numFmtId="164" fontId="10" fillId="0" borderId="7" xfId="2" applyNumberFormat="1" applyFont="1" applyBorder="1" applyAlignment="1">
      <alignment horizontal="center"/>
    </xf>
    <xf numFmtId="0" fontId="11" fillId="0" borderId="6" xfId="2" applyFont="1" applyBorder="1" applyAlignment="1">
      <alignment horizontal="left" vertical="justify"/>
    </xf>
    <xf numFmtId="164" fontId="12" fillId="0" borderId="7" xfId="2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4" fontId="14" fillId="0" borderId="7" xfId="2" applyNumberFormat="1" applyFont="1" applyBorder="1" applyAlignment="1">
      <alignment horizontal="center"/>
    </xf>
    <xf numFmtId="0" fontId="11" fillId="0" borderId="6" xfId="2" applyFont="1" applyBorder="1" applyAlignment="1">
      <alignment horizontal="left" vertical="center"/>
    </xf>
    <xf numFmtId="0" fontId="15" fillId="0" borderId="7" xfId="2" applyFont="1" applyBorder="1"/>
    <xf numFmtId="0" fontId="0" fillId="0" borderId="0" xfId="2" applyFont="1"/>
    <xf numFmtId="0" fontId="3" fillId="0" borderId="7" xfId="2" applyFont="1" applyBorder="1"/>
    <xf numFmtId="0" fontId="1" fillId="0" borderId="6" xfId="2" applyBorder="1" applyAlignment="1">
      <alignment wrapText="1" shrinkToFit="1"/>
    </xf>
    <xf numFmtId="0" fontId="15" fillId="0" borderId="6" xfId="2" applyFont="1" applyBorder="1" applyAlignment="1">
      <alignment wrapText="1" shrinkToFit="1"/>
    </xf>
    <xf numFmtId="0" fontId="14" fillId="0" borderId="6" xfId="2" applyFont="1" applyBorder="1" applyAlignment="1">
      <alignment wrapText="1" shrinkToFit="1"/>
    </xf>
    <xf numFmtId="0" fontId="14" fillId="0" borderId="7" xfId="2" applyFont="1" applyBorder="1"/>
    <xf numFmtId="2" fontId="14" fillId="0" borderId="7" xfId="2" applyNumberFormat="1" applyFont="1" applyBorder="1" applyAlignment="1">
      <alignment horizontal="center"/>
    </xf>
    <xf numFmtId="2" fontId="1" fillId="0" borderId="7" xfId="2" applyNumberFormat="1" applyBorder="1" applyAlignment="1">
      <alignment horizontal="center"/>
    </xf>
    <xf numFmtId="164" fontId="16" fillId="0" borderId="7" xfId="2" applyNumberFormat="1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12" fillId="0" borderId="6" xfId="2" applyFont="1" applyBorder="1" applyAlignment="1">
      <alignment wrapText="1" shrinkToFit="1"/>
    </xf>
    <xf numFmtId="0" fontId="12" fillId="0" borderId="7" xfId="2" applyFont="1" applyBorder="1"/>
    <xf numFmtId="0" fontId="1" fillId="0" borderId="6" xfId="2" applyFont="1" applyBorder="1" applyAlignment="1">
      <alignment horizontal="left" wrapText="1" shrinkToFit="1"/>
    </xf>
    <xf numFmtId="0" fontId="16" fillId="0" borderId="6" xfId="2" applyFont="1" applyBorder="1" applyAlignment="1">
      <alignment wrapText="1" shrinkToFit="1"/>
    </xf>
    <xf numFmtId="0" fontId="16" fillId="0" borderId="7" xfId="2" applyFont="1" applyBorder="1"/>
    <xf numFmtId="0" fontId="17" fillId="0" borderId="13" xfId="2" applyFont="1" applyBorder="1" applyAlignment="1">
      <alignment horizontal="center" wrapText="1" shrinkToFit="1"/>
    </xf>
    <xf numFmtId="0" fontId="18" fillId="0" borderId="14" xfId="2" applyFont="1" applyBorder="1" applyAlignment="1">
      <alignment horizontal="center"/>
    </xf>
    <xf numFmtId="164" fontId="17" fillId="0" borderId="14" xfId="2" applyNumberFormat="1" applyFont="1" applyBorder="1" applyAlignment="1">
      <alignment horizontal="center"/>
    </xf>
    <xf numFmtId="165" fontId="8" fillId="0" borderId="15" xfId="1" applyNumberFormat="1" applyFont="1" applyBorder="1" applyAlignment="1">
      <alignment horizontal="center"/>
    </xf>
    <xf numFmtId="0" fontId="3" fillId="0" borderId="0" xfId="2" applyFont="1" applyBorder="1" applyAlignment="1">
      <alignment horizontal="center" wrapText="1" shrinkToFit="1"/>
    </xf>
    <xf numFmtId="164" fontId="16" fillId="0" borderId="0" xfId="2" applyNumberFormat="1" applyFont="1" applyBorder="1" applyAlignment="1">
      <alignment horizontal="center"/>
    </xf>
    <xf numFmtId="0" fontId="14" fillId="0" borderId="0" xfId="2" applyFont="1" applyAlignment="1">
      <alignment wrapText="1" shrinkToFit="1"/>
    </xf>
    <xf numFmtId="0" fontId="14" fillId="0" borderId="0" xfId="2" applyFont="1"/>
    <xf numFmtId="164" fontId="14" fillId="0" borderId="0" xfId="2" applyNumberFormat="1" applyFont="1" applyAlignment="1">
      <alignment horizontal="center"/>
    </xf>
    <xf numFmtId="164" fontId="19" fillId="0" borderId="0" xfId="2" applyNumberFormat="1" applyFont="1"/>
    <xf numFmtId="0" fontId="20" fillId="0" borderId="0" xfId="2" applyFont="1"/>
    <xf numFmtId="164" fontId="1" fillId="0" borderId="0" xfId="2" applyNumberFormat="1"/>
    <xf numFmtId="0" fontId="5" fillId="0" borderId="0" xfId="2" applyFont="1" applyAlignment="1">
      <alignment wrapText="1" shrinkToFit="1"/>
    </xf>
    <xf numFmtId="0" fontId="5" fillId="0" borderId="0" xfId="2" applyFont="1"/>
    <xf numFmtId="164" fontId="5" fillId="0" borderId="0" xfId="2" applyNumberFormat="1" applyFont="1" applyAlignment="1">
      <alignment horizontal="center"/>
    </xf>
    <xf numFmtId="0" fontId="1" fillId="0" borderId="0" xfId="2" applyAlignment="1">
      <alignment wrapText="1" shrinkToFit="1"/>
    </xf>
    <xf numFmtId="0" fontId="6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wrapText="1" shrinkToFit="1"/>
    </xf>
    <xf numFmtId="165" fontId="8" fillId="0" borderId="7" xfId="1" applyNumberFormat="1" applyFont="1" applyBorder="1" applyAlignment="1">
      <alignment horizontal="center"/>
    </xf>
    <xf numFmtId="0" fontId="0" fillId="0" borderId="7" xfId="2" applyFont="1" applyBorder="1" applyAlignment="1">
      <alignment wrapText="1" shrinkToFit="1"/>
    </xf>
    <xf numFmtId="164" fontId="20" fillId="0" borderId="7" xfId="2" applyNumberFormat="1" applyFont="1" applyBorder="1" applyAlignment="1">
      <alignment horizontal="center"/>
    </xf>
    <xf numFmtId="9" fontId="20" fillId="0" borderId="7" xfId="1" applyFont="1" applyBorder="1" applyAlignment="1">
      <alignment horizontal="center"/>
    </xf>
    <xf numFmtId="2" fontId="21" fillId="0" borderId="7" xfId="3" applyNumberFormat="1" applyFont="1" applyFill="1" applyBorder="1" applyAlignment="1">
      <alignment horizontal="right" vertical="center"/>
    </xf>
    <xf numFmtId="0" fontId="0" fillId="0" borderId="7" xfId="2" applyFont="1" applyBorder="1" applyAlignment="1">
      <alignment horizontal="left" wrapText="1" shrinkToFit="1"/>
    </xf>
    <xf numFmtId="164" fontId="18" fillId="0" borderId="7" xfId="2" applyNumberFormat="1" applyFont="1" applyBorder="1" applyAlignment="1">
      <alignment horizontal="center"/>
    </xf>
    <xf numFmtId="0" fontId="5" fillId="0" borderId="7" xfId="2" applyFont="1" applyBorder="1" applyAlignment="1">
      <alignment wrapText="1" shrinkToFit="1"/>
    </xf>
  </cellXfs>
  <cellStyles count="4">
    <cellStyle name="Обычный" xfId="0" builtinId="0"/>
    <cellStyle name="Обычный_DOD11" xfId="3"/>
    <cellStyle name="Обычный_Дод.№1 до РМР-доходи2004р.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zoomScaleNormal="100" workbookViewId="0">
      <selection activeCell="E9" sqref="E9"/>
    </sheetView>
  </sheetViews>
  <sheetFormatPr defaultColWidth="8.85546875" defaultRowHeight="12.75" x14ac:dyDescent="0.2"/>
  <cols>
    <col min="1" max="1" width="56.85546875" style="76" customWidth="1"/>
    <col min="2" max="2" width="11.140625" style="5" customWidth="1"/>
    <col min="3" max="4" width="12.28515625" style="72" customWidth="1"/>
    <col min="5" max="5" width="12" style="72" customWidth="1"/>
    <col min="6" max="16384" width="8.85546875" style="5"/>
  </cols>
  <sheetData>
    <row r="1" spans="1:10" ht="15.75" x14ac:dyDescent="0.25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</row>
    <row r="2" spans="1:10" ht="15" x14ac:dyDescent="0.25">
      <c r="A2" s="6"/>
      <c r="B2" s="7"/>
      <c r="C2" s="7"/>
      <c r="D2" s="8" t="s">
        <v>1</v>
      </c>
      <c r="E2" s="9"/>
    </row>
    <row r="3" spans="1:10" ht="14.25" x14ac:dyDescent="0.2">
      <c r="A3" s="10" t="s">
        <v>2</v>
      </c>
      <c r="B3" s="11" t="s">
        <v>3</v>
      </c>
      <c r="C3" s="12" t="s">
        <v>4</v>
      </c>
      <c r="D3" s="12" t="s">
        <v>5</v>
      </c>
      <c r="E3" s="13"/>
    </row>
    <row r="4" spans="1:10" ht="24" customHeight="1" x14ac:dyDescent="0.2">
      <c r="A4" s="10"/>
      <c r="B4" s="11"/>
      <c r="C4" s="12"/>
      <c r="D4" s="12"/>
      <c r="E4" s="14" t="s">
        <v>6</v>
      </c>
    </row>
    <row r="5" spans="1:10" ht="14.25" customHeight="1" x14ac:dyDescent="0.2">
      <c r="A5" s="15" t="s">
        <v>7</v>
      </c>
      <c r="B5" s="16"/>
      <c r="C5" s="16"/>
      <c r="D5" s="16"/>
      <c r="E5" s="17"/>
    </row>
    <row r="6" spans="1:10" ht="15" x14ac:dyDescent="0.25">
      <c r="A6" s="18" t="s">
        <v>8</v>
      </c>
      <c r="B6" s="19">
        <v>10000000</v>
      </c>
      <c r="C6" s="20">
        <f>C7+C11+C15+C19+C20</f>
        <v>1206298.4180000001</v>
      </c>
      <c r="D6" s="20">
        <f>D7+D11+D15+D19+D20</f>
        <v>1437080.4</v>
      </c>
      <c r="E6" s="21">
        <f>D6/C6</f>
        <v>1.1913141711506412</v>
      </c>
    </row>
    <row r="7" spans="1:10" ht="25.5" x14ac:dyDescent="0.2">
      <c r="A7" s="22" t="s">
        <v>9</v>
      </c>
      <c r="B7" s="23">
        <v>11000000</v>
      </c>
      <c r="C7" s="24">
        <f>C8+C9</f>
        <v>752292.87800000003</v>
      </c>
      <c r="D7" s="24">
        <f>D8+D9</f>
        <v>922513.2</v>
      </c>
      <c r="E7" s="21">
        <f>D7/C7</f>
        <v>1.2262686873396134</v>
      </c>
    </row>
    <row r="8" spans="1:10" ht="15" x14ac:dyDescent="0.25">
      <c r="A8" s="25" t="s">
        <v>10</v>
      </c>
      <c r="B8" s="26">
        <v>11010000</v>
      </c>
      <c r="C8" s="27">
        <v>751929.63199999998</v>
      </c>
      <c r="D8" s="27">
        <v>922058.7</v>
      </c>
      <c r="E8" s="21">
        <f t="shared" ref="E8:E72" si="0">D8/C8</f>
        <v>1.2262566346101917</v>
      </c>
    </row>
    <row r="9" spans="1:10" x14ac:dyDescent="0.2">
      <c r="A9" s="28" t="s">
        <v>11</v>
      </c>
      <c r="B9" s="26">
        <v>11020000</v>
      </c>
      <c r="C9" s="27">
        <f>C10</f>
        <v>363.24599999999998</v>
      </c>
      <c r="D9" s="27">
        <v>454.5</v>
      </c>
      <c r="E9" s="21">
        <f t="shared" si="0"/>
        <v>1.2512181827191491</v>
      </c>
    </row>
    <row r="10" spans="1:10" ht="25.5" x14ac:dyDescent="0.2">
      <c r="A10" s="29" t="s">
        <v>12</v>
      </c>
      <c r="B10" s="30">
        <v>11020200</v>
      </c>
      <c r="C10" s="31">
        <v>363.24599999999998</v>
      </c>
      <c r="D10" s="31">
        <v>454.5</v>
      </c>
      <c r="E10" s="21">
        <f t="shared" si="0"/>
        <v>1.2512181827191491</v>
      </c>
    </row>
    <row r="11" spans="1:10" ht="12.75" customHeight="1" x14ac:dyDescent="0.2">
      <c r="A11" s="22" t="s">
        <v>13</v>
      </c>
      <c r="B11" s="23">
        <v>13000000</v>
      </c>
      <c r="C11" s="24">
        <f>C12+C13+C14</f>
        <v>3.5980000000000003</v>
      </c>
      <c r="D11" s="24">
        <f>D12+D13+D14</f>
        <v>77.8</v>
      </c>
      <c r="E11" s="21" t="s">
        <v>14</v>
      </c>
    </row>
    <row r="12" spans="1:10" ht="12.75" customHeight="1" x14ac:dyDescent="0.2">
      <c r="A12" s="32" t="s">
        <v>15</v>
      </c>
      <c r="B12" s="33">
        <v>13010000</v>
      </c>
      <c r="C12" s="34">
        <v>0.66400000000000003</v>
      </c>
      <c r="D12" s="34">
        <v>77.8</v>
      </c>
      <c r="E12" s="21"/>
    </row>
    <row r="13" spans="1:10" ht="15" x14ac:dyDescent="0.25">
      <c r="A13" s="25" t="s">
        <v>16</v>
      </c>
      <c r="B13" s="33">
        <v>13020000</v>
      </c>
      <c r="C13" s="34">
        <v>1.3340000000000001</v>
      </c>
      <c r="D13" s="34">
        <v>0</v>
      </c>
      <c r="E13" s="21"/>
    </row>
    <row r="14" spans="1:10" ht="15" x14ac:dyDescent="0.25">
      <c r="A14" s="25" t="s">
        <v>17</v>
      </c>
      <c r="B14" s="33">
        <v>13030000</v>
      </c>
      <c r="C14" s="34">
        <v>1.6</v>
      </c>
      <c r="D14" s="34">
        <v>0</v>
      </c>
      <c r="E14" s="21">
        <f t="shared" si="0"/>
        <v>0</v>
      </c>
    </row>
    <row r="15" spans="1:10" x14ac:dyDescent="0.2">
      <c r="A15" s="35" t="s">
        <v>18</v>
      </c>
      <c r="B15" s="36">
        <v>14000000</v>
      </c>
      <c r="C15" s="37">
        <f>C18+C16+C17</f>
        <v>128702.84800000001</v>
      </c>
      <c r="D15" s="37">
        <f>D18+D16+D17</f>
        <v>123231.79999999999</v>
      </c>
      <c r="E15" s="21">
        <f>D15/C15</f>
        <v>0.95749085521401966</v>
      </c>
    </row>
    <row r="16" spans="1:10" ht="15" x14ac:dyDescent="0.25">
      <c r="A16" s="25" t="s">
        <v>19</v>
      </c>
      <c r="B16" s="33">
        <v>14021900</v>
      </c>
      <c r="C16" s="34">
        <v>11507.062</v>
      </c>
      <c r="D16" s="34">
        <v>11496.9</v>
      </c>
      <c r="E16" s="21">
        <f>D16/C16</f>
        <v>0.99911689013233784</v>
      </c>
    </row>
    <row r="17" spans="1:10" ht="15" x14ac:dyDescent="0.25">
      <c r="A17" s="25" t="s">
        <v>20</v>
      </c>
      <c r="B17" s="33">
        <v>14031900</v>
      </c>
      <c r="C17" s="34">
        <v>47190.947</v>
      </c>
      <c r="D17" s="34">
        <v>47390.7</v>
      </c>
      <c r="E17" s="21">
        <f>D17/C17</f>
        <v>1.0042328669522143</v>
      </c>
    </row>
    <row r="18" spans="1:10" ht="30" x14ac:dyDescent="0.2">
      <c r="A18" s="38" t="s">
        <v>21</v>
      </c>
      <c r="B18" s="33">
        <v>14040000</v>
      </c>
      <c r="C18" s="39">
        <v>70004.839000000007</v>
      </c>
      <c r="D18" s="39">
        <v>64344.2</v>
      </c>
      <c r="E18" s="40">
        <f t="shared" si="0"/>
        <v>0.91913931835483531</v>
      </c>
    </row>
    <row r="19" spans="1:10" ht="15" x14ac:dyDescent="0.2">
      <c r="A19" s="38" t="s">
        <v>22</v>
      </c>
      <c r="B19" s="36">
        <v>16000000</v>
      </c>
      <c r="C19" s="39">
        <v>1.2</v>
      </c>
      <c r="D19" s="39">
        <v>0</v>
      </c>
      <c r="E19" s="40" t="s">
        <v>23</v>
      </c>
    </row>
    <row r="20" spans="1:10" ht="15" x14ac:dyDescent="0.25">
      <c r="A20" s="35" t="s">
        <v>24</v>
      </c>
      <c r="B20" s="36">
        <v>18000000</v>
      </c>
      <c r="C20" s="41">
        <f>C21+C22+C23+C24+C25+C26+C27</f>
        <v>325297.89399999997</v>
      </c>
      <c r="D20" s="41">
        <f>D21+D22+D23+D24+D25+D26+D27</f>
        <v>391257.59999999998</v>
      </c>
      <c r="E20" s="21">
        <f t="shared" si="0"/>
        <v>1.2027670858514687</v>
      </c>
    </row>
    <row r="21" spans="1:10" ht="15" x14ac:dyDescent="0.2">
      <c r="A21" s="42" t="s">
        <v>25</v>
      </c>
      <c r="B21" s="43" t="s">
        <v>26</v>
      </c>
      <c r="C21" s="34">
        <v>38921.881999999998</v>
      </c>
      <c r="D21" s="34">
        <v>54035</v>
      </c>
      <c r="E21" s="21">
        <f t="shared" si="0"/>
        <v>1.3882936082073318</v>
      </c>
    </row>
    <row r="22" spans="1:10" ht="15" x14ac:dyDescent="0.25">
      <c r="A22" s="32" t="s">
        <v>27</v>
      </c>
      <c r="B22" s="43" t="s">
        <v>28</v>
      </c>
      <c r="C22" s="34">
        <v>82382.116999999998</v>
      </c>
      <c r="D22" s="34">
        <v>90144.9</v>
      </c>
      <c r="E22" s="21">
        <f t="shared" si="0"/>
        <v>1.0942289817582618</v>
      </c>
      <c r="J22" s="44" t="s">
        <v>29</v>
      </c>
    </row>
    <row r="23" spans="1:10" x14ac:dyDescent="0.2">
      <c r="A23" s="32" t="s">
        <v>30</v>
      </c>
      <c r="B23" s="43" t="s">
        <v>31</v>
      </c>
      <c r="C23" s="34">
        <v>2026.7560000000001</v>
      </c>
      <c r="D23" s="34">
        <v>1817.9</v>
      </c>
      <c r="E23" s="21">
        <f t="shared" si="0"/>
        <v>0.89695059494088092</v>
      </c>
    </row>
    <row r="24" spans="1:10" x14ac:dyDescent="0.2">
      <c r="A24" s="32" t="s">
        <v>32</v>
      </c>
      <c r="B24" s="33">
        <v>18050000</v>
      </c>
      <c r="C24" s="34">
        <v>200108.55799999999</v>
      </c>
      <c r="D24" s="34">
        <v>242385.9</v>
      </c>
      <c r="E24" s="21">
        <f t="shared" si="0"/>
        <v>1.2112720336528535</v>
      </c>
    </row>
    <row r="25" spans="1:10" x14ac:dyDescent="0.2">
      <c r="A25" s="32" t="s">
        <v>33</v>
      </c>
      <c r="B25" s="33">
        <v>18020000</v>
      </c>
      <c r="C25" s="34">
        <v>1654.299</v>
      </c>
      <c r="D25" s="34">
        <v>2412.6999999999998</v>
      </c>
      <c r="E25" s="21">
        <f t="shared" si="0"/>
        <v>1.4584425185531755</v>
      </c>
    </row>
    <row r="26" spans="1:10" x14ac:dyDescent="0.2">
      <c r="A26" s="32" t="s">
        <v>34</v>
      </c>
      <c r="B26" s="33">
        <v>18030000</v>
      </c>
      <c r="C26" s="34">
        <v>204.09200000000001</v>
      </c>
      <c r="D26" s="34">
        <v>461.2</v>
      </c>
      <c r="E26" s="21">
        <f t="shared" si="0"/>
        <v>2.2597652039276404</v>
      </c>
    </row>
    <row r="27" spans="1:10" x14ac:dyDescent="0.2">
      <c r="A27" s="32" t="s">
        <v>35</v>
      </c>
      <c r="B27" s="33">
        <v>18040000</v>
      </c>
      <c r="C27" s="34">
        <v>0.19</v>
      </c>
      <c r="D27" s="34">
        <v>0</v>
      </c>
      <c r="E27" s="21" t="s">
        <v>36</v>
      </c>
    </row>
    <row r="28" spans="1:10" ht="15" x14ac:dyDescent="0.25">
      <c r="A28" s="18" t="s">
        <v>37</v>
      </c>
      <c r="B28" s="45">
        <v>20000000</v>
      </c>
      <c r="C28" s="20">
        <f>C29+C37+C44</f>
        <v>45011.490999999995</v>
      </c>
      <c r="D28" s="20">
        <f>D29+D37+D44</f>
        <v>49331.700000000012</v>
      </c>
      <c r="E28" s="21">
        <f t="shared" si="0"/>
        <v>1.0959801353836516</v>
      </c>
    </row>
    <row r="29" spans="1:10" x14ac:dyDescent="0.2">
      <c r="A29" s="22" t="s">
        <v>38</v>
      </c>
      <c r="B29" s="23">
        <v>21000000</v>
      </c>
      <c r="C29" s="24">
        <f>C30+C31+C32+C33+C34+C35+C36</f>
        <v>5939.3040000000001</v>
      </c>
      <c r="D29" s="24">
        <f>D30+D31+D32+D33+D34+D35+D36</f>
        <v>14387.3</v>
      </c>
      <c r="E29" s="21">
        <f t="shared" si="0"/>
        <v>2.4223882124908909</v>
      </c>
    </row>
    <row r="30" spans="1:10" ht="30" x14ac:dyDescent="0.25">
      <c r="A30" s="25" t="s">
        <v>39</v>
      </c>
      <c r="B30" s="33">
        <v>21010300</v>
      </c>
      <c r="C30" s="34">
        <v>759.875</v>
      </c>
      <c r="D30" s="34">
        <v>583.70000000000005</v>
      </c>
      <c r="E30" s="21">
        <f t="shared" si="0"/>
        <v>0.7681526566869552</v>
      </c>
    </row>
    <row r="31" spans="1:10" ht="15" x14ac:dyDescent="0.25">
      <c r="A31" s="25" t="s">
        <v>40</v>
      </c>
      <c r="B31" s="33">
        <v>21050000</v>
      </c>
      <c r="C31" s="34">
        <v>3223.6640000000002</v>
      </c>
      <c r="D31" s="34">
        <v>9546.9</v>
      </c>
      <c r="E31" s="21">
        <f t="shared" si="0"/>
        <v>2.9615059137676876</v>
      </c>
    </row>
    <row r="32" spans="1:10" ht="15" x14ac:dyDescent="0.25">
      <c r="A32" s="32" t="s">
        <v>41</v>
      </c>
      <c r="B32" s="26">
        <v>21080500</v>
      </c>
      <c r="C32" s="27">
        <v>524.47799999999995</v>
      </c>
      <c r="D32" s="27">
        <v>344.4</v>
      </c>
      <c r="E32" s="21">
        <f t="shared" si="0"/>
        <v>0.65665290059830916</v>
      </c>
      <c r="J32" s="44" t="s">
        <v>29</v>
      </c>
    </row>
    <row r="33" spans="1:13" x14ac:dyDescent="0.2">
      <c r="A33" s="32" t="s">
        <v>42</v>
      </c>
      <c r="B33" s="26">
        <v>21080900</v>
      </c>
      <c r="C33" s="27">
        <v>78.47</v>
      </c>
      <c r="D33" s="27">
        <v>2.4</v>
      </c>
      <c r="E33" s="21">
        <f t="shared" si="0"/>
        <v>3.0584936918567604E-2</v>
      </c>
    </row>
    <row r="34" spans="1:13" x14ac:dyDescent="0.2">
      <c r="A34" s="46" t="s">
        <v>43</v>
      </c>
      <c r="B34" s="26">
        <v>21081100</v>
      </c>
      <c r="C34" s="39">
        <v>666.17700000000002</v>
      </c>
      <c r="D34" s="39">
        <v>1625.4</v>
      </c>
      <c r="E34" s="21">
        <f t="shared" si="0"/>
        <v>2.4398921007479997</v>
      </c>
    </row>
    <row r="35" spans="1:13" ht="30" x14ac:dyDescent="0.25">
      <c r="A35" s="25" t="s">
        <v>44</v>
      </c>
      <c r="B35" s="26">
        <v>21081500</v>
      </c>
      <c r="C35" s="39">
        <v>579.71100000000001</v>
      </c>
      <c r="D35" s="39">
        <v>466.4</v>
      </c>
      <c r="E35" s="21">
        <f t="shared" si="0"/>
        <v>0.80453881330525034</v>
      </c>
    </row>
    <row r="36" spans="1:13" ht="15" x14ac:dyDescent="0.25">
      <c r="A36" s="25" t="s">
        <v>45</v>
      </c>
      <c r="B36" s="26">
        <v>21081700</v>
      </c>
      <c r="C36" s="39">
        <v>106.929</v>
      </c>
      <c r="D36" s="39">
        <v>1818.1</v>
      </c>
      <c r="E36" s="21" t="s">
        <v>46</v>
      </c>
    </row>
    <row r="37" spans="1:13" ht="25.5" x14ac:dyDescent="0.2">
      <c r="A37" s="22" t="s">
        <v>47</v>
      </c>
      <c r="B37" s="23">
        <v>22000000</v>
      </c>
      <c r="C37" s="24">
        <f>C38+C39+C40+C41+C42+C43</f>
        <v>38751.012999999999</v>
      </c>
      <c r="D37" s="24">
        <f>D38+D39+D40+D41+D42+D43</f>
        <v>34495.100000000006</v>
      </c>
      <c r="E37" s="21">
        <f t="shared" si="0"/>
        <v>0.89017285819082992</v>
      </c>
    </row>
    <row r="38" spans="1:13" ht="30" x14ac:dyDescent="0.25">
      <c r="A38" s="25" t="s">
        <v>48</v>
      </c>
      <c r="B38" s="33">
        <v>22010300</v>
      </c>
      <c r="C38" s="34">
        <v>735.06799999999998</v>
      </c>
      <c r="D38" s="34">
        <v>903</v>
      </c>
      <c r="E38" s="21">
        <f t="shared" si="0"/>
        <v>1.2284577753350712</v>
      </c>
      <c r="M38" s="44" t="s">
        <v>29</v>
      </c>
    </row>
    <row r="39" spans="1:13" ht="18" customHeight="1" x14ac:dyDescent="0.25">
      <c r="A39" s="25" t="s">
        <v>49</v>
      </c>
      <c r="B39" s="33">
        <v>22012500</v>
      </c>
      <c r="C39" s="34">
        <v>25768.823</v>
      </c>
      <c r="D39" s="34">
        <v>20248.2</v>
      </c>
      <c r="E39" s="21">
        <f t="shared" si="0"/>
        <v>0.78576347860358231</v>
      </c>
    </row>
    <row r="40" spans="1:13" ht="18" customHeight="1" x14ac:dyDescent="0.2">
      <c r="A40" s="47" t="s">
        <v>50</v>
      </c>
      <c r="B40" s="33">
        <v>22012600</v>
      </c>
      <c r="C40" s="34">
        <v>1232.93</v>
      </c>
      <c r="D40" s="34">
        <v>863.8</v>
      </c>
      <c r="E40" s="21">
        <f t="shared" si="0"/>
        <v>0.70060749596489658</v>
      </c>
    </row>
    <row r="41" spans="1:13" ht="18" customHeight="1" x14ac:dyDescent="0.2">
      <c r="A41" s="47" t="s">
        <v>51</v>
      </c>
      <c r="B41" s="33">
        <v>22012900</v>
      </c>
      <c r="C41" s="34">
        <v>111.158</v>
      </c>
      <c r="D41" s="34">
        <v>100.2</v>
      </c>
      <c r="E41" s="21">
        <f t="shared" si="0"/>
        <v>0.90141960092840823</v>
      </c>
    </row>
    <row r="42" spans="1:13" ht="38.25" x14ac:dyDescent="0.2">
      <c r="A42" s="32" t="s">
        <v>52</v>
      </c>
      <c r="B42" s="26">
        <v>22080400</v>
      </c>
      <c r="C42" s="27">
        <v>10280.159</v>
      </c>
      <c r="D42" s="27">
        <v>11906.6</v>
      </c>
      <c r="E42" s="21">
        <f>D42/C42</f>
        <v>1.1582116580103479</v>
      </c>
    </row>
    <row r="43" spans="1:13" x14ac:dyDescent="0.2">
      <c r="A43" s="46" t="s">
        <v>53</v>
      </c>
      <c r="B43" s="26">
        <v>22090000</v>
      </c>
      <c r="C43" s="39">
        <v>622.875</v>
      </c>
      <c r="D43" s="39">
        <v>473.3</v>
      </c>
      <c r="E43" s="21">
        <f t="shared" si="0"/>
        <v>0.75986353602247647</v>
      </c>
    </row>
    <row r="44" spans="1:13" ht="15" x14ac:dyDescent="0.25">
      <c r="A44" s="22" t="s">
        <v>54</v>
      </c>
      <c r="B44" s="23">
        <v>24000000</v>
      </c>
      <c r="C44" s="24">
        <f>C45+C46+C47</f>
        <v>321.17400000000004</v>
      </c>
      <c r="D44" s="24">
        <f>D45+D46+D47</f>
        <v>449.3</v>
      </c>
      <c r="E44" s="21">
        <f t="shared" si="0"/>
        <v>1.3989301749207594</v>
      </c>
      <c r="J44" s="44" t="s">
        <v>29</v>
      </c>
    </row>
    <row r="45" spans="1:13" ht="25.5" x14ac:dyDescent="0.2">
      <c r="A45" s="32" t="s">
        <v>55</v>
      </c>
      <c r="B45" s="33">
        <v>24030000</v>
      </c>
      <c r="C45" s="34">
        <v>34.200000000000003</v>
      </c>
      <c r="D45" s="34">
        <v>58.3</v>
      </c>
      <c r="E45" s="21">
        <f t="shared" si="0"/>
        <v>1.7046783625730992</v>
      </c>
    </row>
    <row r="46" spans="1:13" x14ac:dyDescent="0.2">
      <c r="A46" s="46" t="s">
        <v>41</v>
      </c>
      <c r="B46" s="26">
        <v>24060300</v>
      </c>
      <c r="C46" s="27">
        <v>280.83800000000002</v>
      </c>
      <c r="D46" s="27">
        <v>391</v>
      </c>
      <c r="E46" s="21">
        <f t="shared" si="0"/>
        <v>1.392261730962334</v>
      </c>
    </row>
    <row r="47" spans="1:13" ht="15" x14ac:dyDescent="0.25">
      <c r="A47" s="25" t="s">
        <v>56</v>
      </c>
      <c r="B47" s="26">
        <v>24062200</v>
      </c>
      <c r="C47" s="27">
        <v>6.1360000000000001</v>
      </c>
      <c r="D47" s="27"/>
      <c r="E47" s="21">
        <f t="shared" si="0"/>
        <v>0</v>
      </c>
    </row>
    <row r="48" spans="1:13" ht="15" customHeight="1" x14ac:dyDescent="0.25">
      <c r="A48" s="48" t="s">
        <v>57</v>
      </c>
      <c r="B48" s="49">
        <v>30000000</v>
      </c>
      <c r="C48" s="50">
        <f>C49</f>
        <v>0.17799999999999999</v>
      </c>
      <c r="D48" s="50">
        <f>D49</f>
        <v>0.7</v>
      </c>
      <c r="E48" s="21">
        <f t="shared" si="0"/>
        <v>3.9325842696629212</v>
      </c>
    </row>
    <row r="49" spans="1:12" x14ac:dyDescent="0.2">
      <c r="A49" s="32" t="s">
        <v>58</v>
      </c>
      <c r="B49" s="26">
        <v>31020000</v>
      </c>
      <c r="C49" s="51">
        <v>0.17799999999999999</v>
      </c>
      <c r="D49" s="51">
        <v>0.7</v>
      </c>
      <c r="E49" s="21">
        <f t="shared" si="0"/>
        <v>3.9325842696629212</v>
      </c>
    </row>
    <row r="50" spans="1:12" ht="15" x14ac:dyDescent="0.25">
      <c r="A50" s="48" t="s">
        <v>59</v>
      </c>
      <c r="B50" s="49">
        <v>40000000</v>
      </c>
      <c r="C50" s="41">
        <f>C51+C53</f>
        <v>1114980.3570000001</v>
      </c>
      <c r="D50" s="41">
        <f>D51+D53</f>
        <v>988161.3</v>
      </c>
      <c r="E50" s="21">
        <f t="shared" si="0"/>
        <v>0.88625893164501734</v>
      </c>
    </row>
    <row r="51" spans="1:12" ht="14.25" customHeight="1" x14ac:dyDescent="0.25">
      <c r="A51" s="18" t="s">
        <v>60</v>
      </c>
      <c r="B51" s="45">
        <v>41020000</v>
      </c>
      <c r="C51" s="20">
        <f>C52</f>
        <v>0</v>
      </c>
      <c r="D51" s="20">
        <f>D52</f>
        <v>25681</v>
      </c>
      <c r="E51" s="21"/>
    </row>
    <row r="52" spans="1:12" ht="15" x14ac:dyDescent="0.25">
      <c r="A52" s="25" t="s">
        <v>61</v>
      </c>
      <c r="B52" s="26">
        <v>41040000</v>
      </c>
      <c r="C52" s="27">
        <v>0</v>
      </c>
      <c r="D52" s="27">
        <v>25681</v>
      </c>
      <c r="E52" s="21"/>
    </row>
    <row r="53" spans="1:12" ht="15" customHeight="1" x14ac:dyDescent="0.25">
      <c r="A53" s="18" t="s">
        <v>62</v>
      </c>
      <c r="B53" s="45">
        <v>41000000</v>
      </c>
      <c r="C53" s="20">
        <f>C54+C55</f>
        <v>1114980.3570000001</v>
      </c>
      <c r="D53" s="20">
        <f>D54+D55</f>
        <v>962480.3</v>
      </c>
      <c r="E53" s="21">
        <f t="shared" si="0"/>
        <v>0.86322623888162364</v>
      </c>
      <c r="L53" s="44" t="s">
        <v>29</v>
      </c>
    </row>
    <row r="54" spans="1:12" x14ac:dyDescent="0.2">
      <c r="A54" s="46" t="s">
        <v>63</v>
      </c>
      <c r="B54" s="26">
        <v>41030000</v>
      </c>
      <c r="C54" s="39">
        <v>464467.8</v>
      </c>
      <c r="D54" s="39">
        <v>537779.5</v>
      </c>
      <c r="E54" s="21">
        <f t="shared" si="0"/>
        <v>1.1578402205707263</v>
      </c>
    </row>
    <row r="55" spans="1:12" ht="15" x14ac:dyDescent="0.25">
      <c r="A55" s="25" t="s">
        <v>64</v>
      </c>
      <c r="B55" s="26">
        <v>41050000</v>
      </c>
      <c r="C55" s="39">
        <v>650512.55700000003</v>
      </c>
      <c r="D55" s="39">
        <v>424700.8</v>
      </c>
      <c r="E55" s="21">
        <f t="shared" si="0"/>
        <v>0.65287102520912588</v>
      </c>
    </row>
    <row r="56" spans="1:12" ht="15.75" x14ac:dyDescent="0.25">
      <c r="A56" s="18" t="s">
        <v>65</v>
      </c>
      <c r="B56" s="26"/>
      <c r="C56" s="52">
        <f>C6+C28+C48+C50</f>
        <v>2366290.4440000001</v>
      </c>
      <c r="D56" s="52">
        <f>D6+D28+D48+D50</f>
        <v>2474574.0999999996</v>
      </c>
      <c r="E56" s="21">
        <f t="shared" si="0"/>
        <v>1.045760931957683</v>
      </c>
    </row>
    <row r="57" spans="1:12" ht="15" x14ac:dyDescent="0.2">
      <c r="A57" s="53" t="s">
        <v>66</v>
      </c>
      <c r="B57" s="54"/>
      <c r="C57" s="54"/>
      <c r="D57" s="54"/>
      <c r="E57" s="55"/>
    </row>
    <row r="58" spans="1:12" ht="26.25" customHeight="1" x14ac:dyDescent="0.25">
      <c r="A58" s="18" t="s">
        <v>8</v>
      </c>
      <c r="B58" s="19">
        <v>10000000</v>
      </c>
      <c r="C58" s="20">
        <f>C59</f>
        <v>222.83499999999998</v>
      </c>
      <c r="D58" s="20">
        <f>D59</f>
        <v>201</v>
      </c>
      <c r="E58" s="21">
        <f>D58/C58</f>
        <v>0.90201269997980582</v>
      </c>
      <c r="I58" s="44" t="s">
        <v>29</v>
      </c>
    </row>
    <row r="59" spans="1:12" x14ac:dyDescent="0.2">
      <c r="A59" s="35" t="s">
        <v>67</v>
      </c>
      <c r="B59" s="36">
        <v>19000000</v>
      </c>
      <c r="C59" s="37">
        <f>C60+C61</f>
        <v>222.83499999999998</v>
      </c>
      <c r="D59" s="37">
        <f>D60+D61</f>
        <v>201</v>
      </c>
      <c r="E59" s="21">
        <f t="shared" si="0"/>
        <v>0.90201269997980582</v>
      </c>
    </row>
    <row r="60" spans="1:12" ht="15" x14ac:dyDescent="0.25">
      <c r="A60" s="25" t="s">
        <v>68</v>
      </c>
      <c r="B60" s="26">
        <v>19010000</v>
      </c>
      <c r="C60" s="27">
        <v>222.79599999999999</v>
      </c>
      <c r="D60" s="27">
        <v>201</v>
      </c>
      <c r="E60" s="21">
        <f t="shared" si="0"/>
        <v>0.90217059552236134</v>
      </c>
    </row>
    <row r="61" spans="1:12" ht="14.25" customHeight="1" x14ac:dyDescent="0.25">
      <c r="A61" s="25" t="s">
        <v>69</v>
      </c>
      <c r="B61" s="26">
        <v>19050000</v>
      </c>
      <c r="C61" s="51">
        <v>3.9E-2</v>
      </c>
      <c r="D61" s="51">
        <v>0</v>
      </c>
      <c r="E61" s="21" t="s">
        <v>70</v>
      </c>
    </row>
    <row r="62" spans="1:12" ht="25.5" customHeight="1" x14ac:dyDescent="0.25">
      <c r="A62" s="18" t="s">
        <v>37</v>
      </c>
      <c r="B62" s="45">
        <v>20000000</v>
      </c>
      <c r="C62" s="20">
        <f>C63+C64+C68</f>
        <v>67586.737000000008</v>
      </c>
      <c r="D62" s="20">
        <f>D63+D64+D68</f>
        <v>82296.399999999994</v>
      </c>
      <c r="E62" s="21">
        <f t="shared" si="0"/>
        <v>1.217641265918785</v>
      </c>
    </row>
    <row r="63" spans="1:12" x14ac:dyDescent="0.2">
      <c r="A63" s="56" t="s">
        <v>71</v>
      </c>
      <c r="B63" s="57">
        <v>21110000</v>
      </c>
      <c r="C63" s="34">
        <v>17.356999999999999</v>
      </c>
      <c r="D63" s="34">
        <v>132.19999999999999</v>
      </c>
      <c r="E63" s="21">
        <f>D63/C63</f>
        <v>7.6165235927867716</v>
      </c>
    </row>
    <row r="64" spans="1:12" x14ac:dyDescent="0.2">
      <c r="A64" s="22" t="s">
        <v>54</v>
      </c>
      <c r="B64" s="23">
        <v>24000000</v>
      </c>
      <c r="C64" s="24">
        <f>C65+C66+C67</f>
        <v>18283.044000000002</v>
      </c>
      <c r="D64" s="24">
        <f>D65+D66+D67</f>
        <v>23209.3</v>
      </c>
      <c r="E64" s="21">
        <f t="shared" si="0"/>
        <v>1.269443972240071</v>
      </c>
    </row>
    <row r="65" spans="1:10" x14ac:dyDescent="0.2">
      <c r="A65" s="22" t="s">
        <v>72</v>
      </c>
      <c r="B65" s="33">
        <v>24061600</v>
      </c>
      <c r="C65" s="24">
        <v>385</v>
      </c>
      <c r="D65" s="24">
        <v>380</v>
      </c>
      <c r="E65" s="21">
        <f t="shared" si="0"/>
        <v>0.98701298701298701</v>
      </c>
    </row>
    <row r="66" spans="1:10" ht="38.25" x14ac:dyDescent="0.2">
      <c r="A66" s="32" t="s">
        <v>73</v>
      </c>
      <c r="B66" s="26">
        <v>24062100</v>
      </c>
      <c r="C66" s="27">
        <v>59.722000000000001</v>
      </c>
      <c r="D66" s="27">
        <v>26.2</v>
      </c>
      <c r="E66" s="21">
        <f t="shared" si="0"/>
        <v>0.43869930678811825</v>
      </c>
    </row>
    <row r="67" spans="1:10" ht="25.5" x14ac:dyDescent="0.2">
      <c r="A67" s="32" t="s">
        <v>74</v>
      </c>
      <c r="B67" s="26">
        <v>24170000</v>
      </c>
      <c r="C67" s="27">
        <v>17838.322</v>
      </c>
      <c r="D67" s="27">
        <v>22803.1</v>
      </c>
      <c r="E67" s="21">
        <f t="shared" si="0"/>
        <v>1.278320909332167</v>
      </c>
    </row>
    <row r="68" spans="1:10" x14ac:dyDescent="0.2">
      <c r="A68" s="22" t="s">
        <v>75</v>
      </c>
      <c r="B68" s="23">
        <v>25000000</v>
      </c>
      <c r="C68" s="24">
        <v>49286.336000000003</v>
      </c>
      <c r="D68" s="24">
        <v>58954.9</v>
      </c>
      <c r="E68" s="21">
        <f t="shared" si="0"/>
        <v>1.1961712877175532</v>
      </c>
    </row>
    <row r="69" spans="1:10" ht="15" x14ac:dyDescent="0.25">
      <c r="A69" s="18" t="s">
        <v>57</v>
      </c>
      <c r="B69" s="45">
        <v>30000000</v>
      </c>
      <c r="C69" s="20">
        <f>C70+C71</f>
        <v>11445.254000000001</v>
      </c>
      <c r="D69" s="20">
        <f>D70+D71</f>
        <v>46732.4</v>
      </c>
      <c r="E69" s="21">
        <f t="shared" si="0"/>
        <v>4.0831247607086745</v>
      </c>
    </row>
    <row r="70" spans="1:10" ht="25.5" x14ac:dyDescent="0.2">
      <c r="A70" s="32" t="s">
        <v>76</v>
      </c>
      <c r="B70" s="26">
        <v>31030000</v>
      </c>
      <c r="C70" s="27">
        <v>3404.212</v>
      </c>
      <c r="D70" s="27">
        <v>37476.800000000003</v>
      </c>
      <c r="E70" s="21" t="s">
        <v>77</v>
      </c>
    </row>
    <row r="71" spans="1:10" ht="15" x14ac:dyDescent="0.25">
      <c r="A71" s="58" t="s">
        <v>78</v>
      </c>
      <c r="B71" s="26">
        <v>33010000</v>
      </c>
      <c r="C71" s="27">
        <v>8041.0420000000004</v>
      </c>
      <c r="D71" s="27">
        <v>9255.6</v>
      </c>
      <c r="E71" s="21">
        <f t="shared" si="0"/>
        <v>1.1510448521472714</v>
      </c>
      <c r="J71" s="44" t="s">
        <v>29</v>
      </c>
    </row>
    <row r="72" spans="1:10" ht="15" x14ac:dyDescent="0.25">
      <c r="A72" s="18" t="s">
        <v>59</v>
      </c>
      <c r="B72" s="49">
        <v>40000000</v>
      </c>
      <c r="C72" s="27">
        <f>C73+C74+C75</f>
        <v>302.94600000000003</v>
      </c>
      <c r="D72" s="27">
        <f>D73+D74+D75</f>
        <v>1272.9000000000001</v>
      </c>
      <c r="E72" s="21">
        <f t="shared" si="0"/>
        <v>4.201738923768592</v>
      </c>
    </row>
    <row r="73" spans="1:10" x14ac:dyDescent="0.2">
      <c r="A73" s="46" t="s">
        <v>63</v>
      </c>
      <c r="B73" s="23">
        <v>41050600</v>
      </c>
      <c r="C73" s="24">
        <v>0</v>
      </c>
      <c r="D73" s="24">
        <v>1208.2</v>
      </c>
      <c r="E73" s="21"/>
    </row>
    <row r="74" spans="1:10" ht="45" x14ac:dyDescent="0.25">
      <c r="A74" s="25" t="s">
        <v>79</v>
      </c>
      <c r="B74" s="23">
        <v>41051100</v>
      </c>
      <c r="C74" s="24">
        <v>302.94600000000003</v>
      </c>
      <c r="D74" s="24">
        <v>0</v>
      </c>
      <c r="E74" s="21"/>
    </row>
    <row r="75" spans="1:10" ht="15" x14ac:dyDescent="0.25">
      <c r="A75" s="25" t="s">
        <v>80</v>
      </c>
      <c r="B75" s="23">
        <v>41053900</v>
      </c>
      <c r="C75" s="24">
        <v>0</v>
      </c>
      <c r="D75" s="24">
        <v>64.7</v>
      </c>
      <c r="E75" s="21"/>
    </row>
    <row r="76" spans="1:10" ht="15" x14ac:dyDescent="0.25">
      <c r="A76" s="18" t="s">
        <v>81</v>
      </c>
      <c r="B76" s="45">
        <v>50000000</v>
      </c>
      <c r="C76" s="20">
        <f>C77</f>
        <v>4835.3440000000001</v>
      </c>
      <c r="D76" s="20">
        <f>D77</f>
        <v>8687.7000000000007</v>
      </c>
      <c r="E76" s="21">
        <f>D76/C76</f>
        <v>1.7967077419931241</v>
      </c>
    </row>
    <row r="77" spans="1:10" ht="25.5" x14ac:dyDescent="0.2">
      <c r="A77" s="32" t="s">
        <v>82</v>
      </c>
      <c r="B77" s="26">
        <v>50110000</v>
      </c>
      <c r="C77" s="27">
        <v>4835.3440000000001</v>
      </c>
      <c r="D77" s="27">
        <v>8687.7000000000007</v>
      </c>
      <c r="E77" s="21">
        <f>D77/C77</f>
        <v>1.7967077419931241</v>
      </c>
    </row>
    <row r="78" spans="1:10" ht="15.75" x14ac:dyDescent="0.25">
      <c r="A78" s="59" t="s">
        <v>83</v>
      </c>
      <c r="B78" s="60"/>
      <c r="C78" s="52">
        <f>C58+C62+C69+C73+C76+C74</f>
        <v>84393.116000000009</v>
      </c>
      <c r="D78" s="52">
        <f>D58+D62+D69+D72+D76</f>
        <v>139190.39999999999</v>
      </c>
      <c r="E78" s="21">
        <f>D78/C78</f>
        <v>1.6493098797300005</v>
      </c>
    </row>
    <row r="79" spans="1:10" ht="15.75" x14ac:dyDescent="0.25">
      <c r="A79" s="35" t="s">
        <v>84</v>
      </c>
      <c r="B79" s="60"/>
      <c r="C79" s="52">
        <f>C70+C71+C67+C73+C74</f>
        <v>29586.522000000001</v>
      </c>
      <c r="D79" s="52">
        <f>D70+D71+D67+D73+D75</f>
        <v>70808.399999999994</v>
      </c>
      <c r="E79" s="21">
        <f>D79/C79</f>
        <v>2.39326541997738</v>
      </c>
    </row>
    <row r="80" spans="1:10" ht="15.75" thickBot="1" x14ac:dyDescent="0.25">
      <c r="A80" s="61" t="s">
        <v>85</v>
      </c>
      <c r="B80" s="62"/>
      <c r="C80" s="63">
        <f>C56+C78</f>
        <v>2450683.56</v>
      </c>
      <c r="D80" s="63">
        <f>D56+D78</f>
        <v>2613764.4999999995</v>
      </c>
      <c r="E80" s="64">
        <f>D80/C80</f>
        <v>1.0665450826299252</v>
      </c>
    </row>
    <row r="81" spans="1:5" ht="15.75" x14ac:dyDescent="0.25">
      <c r="A81" s="65"/>
      <c r="B81" s="7"/>
      <c r="C81" s="66"/>
      <c r="D81" s="66"/>
      <c r="E81" s="66"/>
    </row>
    <row r="82" spans="1:5" ht="15" x14ac:dyDescent="0.25">
      <c r="A82" s="67"/>
      <c r="B82" s="68"/>
      <c r="C82" s="69"/>
      <c r="D82" s="69"/>
      <c r="E82" s="70"/>
    </row>
    <row r="83" spans="1:5" ht="15" x14ac:dyDescent="0.25">
      <c r="A83" s="67"/>
      <c r="B83" s="71"/>
      <c r="C83" s="69"/>
      <c r="D83" s="69"/>
    </row>
    <row r="84" spans="1:5" x14ac:dyDescent="0.2">
      <c r="A84" s="73"/>
      <c r="B84" s="74"/>
      <c r="C84" s="75"/>
      <c r="D84" s="75"/>
    </row>
  </sheetData>
  <mergeCells count="10">
    <mergeCell ref="A57:E57"/>
    <mergeCell ref="C82:D82"/>
    <mergeCell ref="C83:D83"/>
    <mergeCell ref="C84:D84"/>
    <mergeCell ref="A1:E1"/>
    <mergeCell ref="A3:A4"/>
    <mergeCell ref="B3:B4"/>
    <mergeCell ref="C3:C4"/>
    <mergeCell ref="D3:D4"/>
    <mergeCell ref="A5:E5"/>
  </mergeCells>
  <pageMargins left="1.01" right="0" top="0" bottom="0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1" width="56.85546875" style="76" customWidth="1"/>
    <col min="2" max="2" width="11.140625" style="5" hidden="1" customWidth="1"/>
    <col min="3" max="3" width="14" style="72" customWidth="1"/>
    <col min="4" max="4" width="12.28515625" style="72" customWidth="1"/>
    <col min="5" max="5" width="12" style="72" customWidth="1"/>
    <col min="6" max="7" width="8.85546875" style="5"/>
    <col min="8" max="8" width="10" style="5" customWidth="1"/>
    <col min="9" max="10" width="8.85546875" style="5" hidden="1" customWidth="1"/>
    <col min="11" max="16384" width="8.85546875" style="5"/>
  </cols>
  <sheetData>
    <row r="1" spans="1:10" ht="15.75" x14ac:dyDescent="0.25">
      <c r="A1" s="1" t="s">
        <v>86</v>
      </c>
      <c r="B1" s="2"/>
      <c r="C1" s="2"/>
      <c r="D1" s="2"/>
      <c r="E1" s="3"/>
      <c r="F1" s="4"/>
      <c r="G1" s="4"/>
      <c r="H1" s="4"/>
      <c r="I1" s="4"/>
      <c r="J1" s="4"/>
    </row>
    <row r="2" spans="1:10" ht="15" x14ac:dyDescent="0.25">
      <c r="A2" s="6"/>
      <c r="B2" s="7"/>
      <c r="C2" s="7"/>
      <c r="D2" s="8" t="s">
        <v>1</v>
      </c>
      <c r="E2" s="9"/>
    </row>
    <row r="3" spans="1:10" ht="14.25" x14ac:dyDescent="0.2">
      <c r="A3" s="11" t="s">
        <v>87</v>
      </c>
      <c r="B3" s="11" t="s">
        <v>3</v>
      </c>
      <c r="C3" s="12" t="s">
        <v>4</v>
      </c>
      <c r="D3" s="12" t="s">
        <v>5</v>
      </c>
      <c r="E3" s="77"/>
    </row>
    <row r="4" spans="1:10" ht="24" customHeight="1" x14ac:dyDescent="0.2">
      <c r="A4" s="11"/>
      <c r="B4" s="11"/>
      <c r="C4" s="12"/>
      <c r="D4" s="12"/>
      <c r="E4" s="77" t="s">
        <v>88</v>
      </c>
    </row>
    <row r="5" spans="1:10" ht="14.25" customHeight="1" x14ac:dyDescent="0.2">
      <c r="A5" s="16"/>
      <c r="B5" s="16"/>
      <c r="C5" s="16"/>
      <c r="D5" s="16"/>
      <c r="E5" s="16"/>
    </row>
    <row r="6" spans="1:10" ht="15" x14ac:dyDescent="0.25">
      <c r="A6" s="78"/>
      <c r="B6" s="45"/>
      <c r="C6" s="20"/>
      <c r="D6" s="20"/>
      <c r="E6" s="79"/>
    </row>
    <row r="7" spans="1:10" ht="15" x14ac:dyDescent="0.25">
      <c r="A7" s="80" t="s">
        <v>89</v>
      </c>
      <c r="B7" s="23"/>
      <c r="C7" s="81">
        <v>79686.2</v>
      </c>
      <c r="D7" s="81">
        <v>111692.5</v>
      </c>
      <c r="E7" s="82">
        <f>D7/C7</f>
        <v>1.4016542387515027</v>
      </c>
    </row>
    <row r="8" spans="1:10" ht="15.75" x14ac:dyDescent="0.25">
      <c r="A8" s="80" t="s">
        <v>90</v>
      </c>
      <c r="B8" s="26"/>
      <c r="C8" s="34">
        <v>0</v>
      </c>
      <c r="D8" s="34">
        <v>0</v>
      </c>
      <c r="E8" s="82" t="s">
        <v>91</v>
      </c>
      <c r="H8" s="83"/>
      <c r="I8" s="83"/>
      <c r="J8" s="83"/>
    </row>
    <row r="9" spans="1:10" ht="15" x14ac:dyDescent="0.25">
      <c r="A9" s="84" t="s">
        <v>92</v>
      </c>
      <c r="B9" s="26"/>
      <c r="C9" s="85">
        <v>292155.2</v>
      </c>
      <c r="D9" s="85">
        <v>402817.8</v>
      </c>
      <c r="E9" s="82">
        <f>D9/C9</f>
        <v>1.3787801825878847</v>
      </c>
    </row>
    <row r="10" spans="1:10" ht="15" x14ac:dyDescent="0.25">
      <c r="A10" s="84" t="s">
        <v>93</v>
      </c>
      <c r="B10" s="30"/>
      <c r="C10" s="85">
        <v>314.7</v>
      </c>
      <c r="D10" s="85">
        <v>288.7</v>
      </c>
      <c r="E10" s="82">
        <f>D10/C10</f>
        <v>0.91738163330155709</v>
      </c>
    </row>
    <row r="11" spans="1:10" ht="12.75" customHeight="1" x14ac:dyDescent="0.2">
      <c r="A11" s="86"/>
      <c r="B11" s="23"/>
      <c r="C11" s="24"/>
      <c r="D11" s="24"/>
      <c r="E11" s="79"/>
    </row>
    <row r="12" spans="1:10" ht="15.75" x14ac:dyDescent="0.25">
      <c r="A12" s="65"/>
      <c r="B12" s="7"/>
      <c r="C12" s="66"/>
      <c r="D12" s="66"/>
      <c r="E12" s="66"/>
    </row>
    <row r="13" spans="1:10" ht="15" x14ac:dyDescent="0.25">
      <c r="A13" s="67"/>
      <c r="B13" s="68"/>
      <c r="C13" s="69"/>
      <c r="D13" s="69"/>
      <c r="E13" s="70"/>
    </row>
    <row r="14" spans="1:10" ht="15" x14ac:dyDescent="0.25">
      <c r="A14" s="67"/>
      <c r="B14" s="71"/>
      <c r="C14" s="69"/>
      <c r="D14" s="69"/>
    </row>
    <row r="15" spans="1:10" x14ac:dyDescent="0.2">
      <c r="A15" s="73"/>
      <c r="B15" s="74"/>
      <c r="C15" s="75"/>
      <c r="D15" s="75"/>
    </row>
  </sheetData>
  <mergeCells count="10">
    <mergeCell ref="H8:J8"/>
    <mergeCell ref="C13:D13"/>
    <mergeCell ref="C14:D14"/>
    <mergeCell ref="C15:D15"/>
    <mergeCell ref="A1:E1"/>
    <mergeCell ref="A3:A4"/>
    <mergeCell ref="B3:B4"/>
    <mergeCell ref="C3:C4"/>
    <mergeCell ref="D3:D4"/>
    <mergeCell ref="A5:E5"/>
  </mergeCells>
  <pageMargins left="1.01" right="0" top="0" bottom="0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2018-2019</vt:lpstr>
      <vt:lpstr>2018-2019  борг. гарантія</vt:lpstr>
      <vt:lpstr>'2018-2019'!Область_печати</vt:lpstr>
      <vt:lpstr>'2018-2019  борг. гарантія'!Область_печати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2020-02-24T10:07:07Z</dcterms:created>
  <dcterms:modified xsi:type="dcterms:W3CDTF">2020-02-24T10:07:47Z</dcterms:modified>
</cp:coreProperties>
</file>